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eodors\Downloads\"/>
    </mc:Choice>
  </mc:AlternateContent>
  <xr:revisionPtr revIDLastSave="0" documentId="13_ncr:1_{BB18E3BD-6718-4CEF-B5A7-ECFCC1753B71}" xr6:coauthVersionLast="47" xr6:coauthVersionMax="47" xr10:uidLastSave="{00000000-0000-0000-0000-000000000000}"/>
  <bookViews>
    <workbookView xWindow="12555" yWindow="0" windowWidth="25905" windowHeight="20985" activeTab="8" xr2:uid="{00000000-000D-0000-FFFF-FFFF00000000}"/>
  </bookViews>
  <sheets>
    <sheet name="variants" sheetId="11" r:id="rId1"/>
    <sheet name="1" sheetId="1" r:id="rId2"/>
    <sheet name="2" sheetId="2" r:id="rId3"/>
    <sheet name="3" sheetId="4" r:id="rId4"/>
    <sheet name="4" sheetId="5" r:id="rId5"/>
    <sheet name="5" sheetId="6" r:id="rId6"/>
    <sheet name="6" sheetId="3" r:id="rId7"/>
    <sheet name="7" sheetId="7" r:id="rId8"/>
    <sheet name="Sheet1" sheetId="12" r:id="rId9"/>
    <sheet name="8" sheetId="8" r:id="rId10"/>
    <sheet name="9" sheetId="9" r:id="rId11"/>
    <sheet name="10" sheetId="10" r:id="rId12"/>
  </sheets>
  <definedNames>
    <definedName name="_xlnm._FilterDatabase" localSheetId="11" hidden="1">'10'!$A$1:$L$111</definedName>
    <definedName name="_xlnm._FilterDatabase" localSheetId="3" hidden="1">'3'!$A$1:$H$140</definedName>
    <definedName name="_xlnm._FilterDatabase" localSheetId="6" hidden="1">'6'!$A$1:$O$44</definedName>
    <definedName name="_xlnm._FilterDatabase" localSheetId="7" hidden="1">'7'!$A$1:$F$186</definedName>
    <definedName name="_xlnm._FilterDatabase" localSheetId="9" hidden="1">'8'!$A$1:$I$186</definedName>
    <definedName name="_xlnm._FilterDatabase" localSheetId="10" hidden="1">'9'!$A$1:$L$131</definedName>
    <definedName name="_xlnm._FilterDatabase" localSheetId="0" hidden="1">variants!$A$1:$D$28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4" i="7" l="1"/>
  <c r="A5" i="7"/>
  <c r="A47" i="7"/>
  <c r="A2" i="7"/>
  <c r="A3" i="7"/>
  <c r="A4" i="7"/>
  <c r="A6" i="7"/>
  <c r="A7" i="7"/>
  <c r="A8" i="7"/>
  <c r="A9" i="7"/>
  <c r="A10" i="7"/>
  <c r="A11" i="7"/>
  <c r="A12" i="7"/>
  <c r="A13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G130" i="9"/>
  <c r="A130" i="9"/>
  <c r="M129" i="9"/>
  <c r="O129" i="9" s="1"/>
  <c r="L129" i="9"/>
  <c r="K129" i="9"/>
  <c r="J129" i="9"/>
  <c r="G129" i="9"/>
  <c r="A129" i="9"/>
  <c r="O128" i="9"/>
  <c r="G128" i="9"/>
  <c r="A128" i="9"/>
  <c r="M127" i="9"/>
  <c r="O127" i="9" s="1"/>
  <c r="L127" i="9"/>
  <c r="K127" i="9"/>
  <c r="J127" i="9"/>
  <c r="G127" i="9"/>
  <c r="A127" i="9"/>
  <c r="M126" i="9"/>
  <c r="O126" i="9" s="1"/>
  <c r="L126" i="9"/>
  <c r="K126" i="9"/>
  <c r="J126" i="9"/>
  <c r="G126" i="9"/>
  <c r="A126" i="9"/>
  <c r="G125" i="9"/>
  <c r="A125" i="9"/>
  <c r="G124" i="9"/>
  <c r="A124" i="9"/>
  <c r="O123" i="9"/>
  <c r="G123" i="9"/>
  <c r="A123" i="9"/>
  <c r="G122" i="9"/>
  <c r="A122" i="9"/>
  <c r="G121" i="9"/>
  <c r="A121" i="9"/>
  <c r="M120" i="9"/>
  <c r="O120" i="9" s="1"/>
  <c r="L120" i="9"/>
  <c r="K120" i="9"/>
  <c r="J120" i="9"/>
  <c r="G120" i="9"/>
  <c r="A120" i="9"/>
  <c r="G119" i="9"/>
  <c r="A119" i="9"/>
  <c r="G118" i="9"/>
  <c r="A118" i="9"/>
  <c r="M117" i="9"/>
  <c r="O117" i="9" s="1"/>
  <c r="L117" i="9"/>
  <c r="K117" i="9"/>
  <c r="J117" i="9"/>
  <c r="G117" i="9"/>
  <c r="A117" i="9"/>
  <c r="O116" i="9"/>
  <c r="G116" i="9"/>
  <c r="A116" i="9"/>
  <c r="M115" i="9"/>
  <c r="O115" i="9" s="1"/>
  <c r="L115" i="9"/>
  <c r="K115" i="9"/>
  <c r="J115" i="9"/>
  <c r="G115" i="9"/>
  <c r="A115" i="9"/>
  <c r="O114" i="9"/>
  <c r="G114" i="9"/>
  <c r="A114" i="9"/>
  <c r="M113" i="9"/>
  <c r="O113" i="9" s="1"/>
  <c r="L113" i="9"/>
  <c r="K113" i="9"/>
  <c r="J113" i="9"/>
  <c r="G113" i="9"/>
  <c r="A113" i="9"/>
  <c r="O112" i="9"/>
  <c r="G112" i="9"/>
  <c r="A112" i="9"/>
  <c r="M111" i="9"/>
  <c r="O111" i="9" s="1"/>
  <c r="L111" i="9"/>
  <c r="K111" i="9"/>
  <c r="J111" i="9"/>
  <c r="G111" i="9"/>
  <c r="A111" i="9"/>
  <c r="G110" i="9"/>
  <c r="A110" i="9"/>
  <c r="O109" i="9"/>
  <c r="G109" i="9"/>
  <c r="A109" i="9"/>
  <c r="O108" i="9"/>
  <c r="G108" i="9"/>
  <c r="A108" i="9"/>
  <c r="M107" i="9"/>
  <c r="O107" i="9" s="1"/>
  <c r="L107" i="9"/>
  <c r="K107" i="9"/>
  <c r="J107" i="9"/>
  <c r="G107" i="9"/>
  <c r="A107" i="9"/>
  <c r="O106" i="9"/>
  <c r="G106" i="9"/>
  <c r="A106" i="9"/>
  <c r="M105" i="9"/>
  <c r="O105" i="9" s="1"/>
  <c r="L105" i="9"/>
  <c r="K105" i="9"/>
  <c r="J105" i="9"/>
  <c r="G105" i="9"/>
  <c r="A105" i="9"/>
  <c r="O104" i="9"/>
  <c r="G104" i="9"/>
  <c r="A104" i="9"/>
  <c r="M103" i="9"/>
  <c r="O103" i="9" s="1"/>
  <c r="L103" i="9"/>
  <c r="K103" i="9"/>
  <c r="J103" i="9"/>
  <c r="A103" i="9"/>
  <c r="O102" i="9"/>
  <c r="G102" i="9"/>
  <c r="A102" i="9"/>
  <c r="M101" i="9"/>
  <c r="O101" i="9" s="1"/>
  <c r="L101" i="9"/>
  <c r="K101" i="9"/>
  <c r="J101" i="9"/>
  <c r="G101" i="9"/>
  <c r="A101" i="9"/>
  <c r="G100" i="9"/>
  <c r="A100" i="9"/>
  <c r="G99" i="9"/>
  <c r="A99" i="9"/>
  <c r="G98" i="9"/>
  <c r="A98" i="9"/>
  <c r="G97" i="9"/>
  <c r="A97" i="9"/>
  <c r="G96" i="9"/>
  <c r="A96" i="9"/>
  <c r="G95" i="9"/>
  <c r="A95" i="9"/>
  <c r="G94" i="9"/>
  <c r="A94" i="9"/>
  <c r="M93" i="9"/>
  <c r="O93" i="9" s="1"/>
  <c r="L93" i="9"/>
  <c r="K93" i="9"/>
  <c r="J93" i="9"/>
  <c r="G93" i="9"/>
  <c r="A93" i="9"/>
  <c r="G92" i="9"/>
  <c r="A92" i="9"/>
  <c r="G91" i="9"/>
  <c r="A91" i="9"/>
  <c r="G90" i="9"/>
  <c r="A90" i="9"/>
  <c r="G89" i="9"/>
  <c r="A89" i="9"/>
  <c r="G88" i="9"/>
  <c r="A88" i="9"/>
  <c r="G87" i="9"/>
  <c r="A87" i="9"/>
  <c r="G86" i="9"/>
  <c r="A86" i="9"/>
  <c r="G85" i="9"/>
  <c r="A85" i="9"/>
  <c r="M84" i="9"/>
  <c r="O84" i="9" s="1"/>
  <c r="L84" i="9"/>
  <c r="K84" i="9"/>
  <c r="J84" i="9"/>
  <c r="G84" i="9"/>
  <c r="A84" i="9"/>
  <c r="M83" i="9"/>
  <c r="O83" i="9" s="1"/>
  <c r="L83" i="9"/>
  <c r="K83" i="9"/>
  <c r="J83" i="9"/>
  <c r="G83" i="9"/>
  <c r="A83" i="9"/>
  <c r="G82" i="9"/>
  <c r="A82" i="9"/>
  <c r="G81" i="9"/>
  <c r="A81" i="9"/>
  <c r="G80" i="9"/>
  <c r="A80" i="9"/>
  <c r="O79" i="9"/>
  <c r="G79" i="9"/>
  <c r="A79" i="9"/>
  <c r="M78" i="9"/>
  <c r="O78" i="9" s="1"/>
  <c r="L78" i="9"/>
  <c r="K78" i="9"/>
  <c r="J78" i="9"/>
  <c r="G78" i="9"/>
  <c r="A78" i="9"/>
  <c r="M77" i="9"/>
  <c r="O77" i="9" s="1"/>
  <c r="L77" i="9"/>
  <c r="K77" i="9"/>
  <c r="J77" i="9"/>
  <c r="G77" i="9"/>
  <c r="A77" i="9"/>
  <c r="O76" i="9"/>
  <c r="G76" i="9"/>
  <c r="A76" i="9"/>
  <c r="G75" i="9"/>
  <c r="A75" i="9"/>
  <c r="O74" i="9"/>
  <c r="G74" i="9"/>
  <c r="A74" i="9"/>
  <c r="O73" i="9"/>
  <c r="G73" i="9"/>
  <c r="A73" i="9"/>
  <c r="G72" i="9"/>
  <c r="A72" i="9"/>
  <c r="G71" i="9"/>
  <c r="A71" i="9"/>
  <c r="G70" i="9"/>
  <c r="A70" i="9"/>
  <c r="O69" i="9"/>
  <c r="G69" i="9"/>
  <c r="A69" i="9"/>
  <c r="G68" i="9"/>
  <c r="A68" i="9"/>
  <c r="G67" i="9"/>
  <c r="A67" i="9"/>
  <c r="O66" i="9"/>
  <c r="G66" i="9"/>
  <c r="A66" i="9"/>
  <c r="G65" i="9"/>
  <c r="A65" i="9"/>
  <c r="M64" i="9"/>
  <c r="O64" i="9" s="1"/>
  <c r="L64" i="9"/>
  <c r="K64" i="9"/>
  <c r="J64" i="9"/>
  <c r="G64" i="9"/>
  <c r="A64" i="9"/>
  <c r="O63" i="9"/>
  <c r="G63" i="9"/>
  <c r="A63" i="9"/>
  <c r="M62" i="9"/>
  <c r="O62" i="9" s="1"/>
  <c r="L62" i="9"/>
  <c r="K62" i="9"/>
  <c r="J62" i="9"/>
  <c r="G62" i="9"/>
  <c r="A62" i="9"/>
  <c r="M61" i="9"/>
  <c r="O61" i="9" s="1"/>
  <c r="L61" i="9"/>
  <c r="K61" i="9"/>
  <c r="J61" i="9"/>
  <c r="G61" i="9"/>
  <c r="A61" i="9"/>
  <c r="G60" i="9"/>
  <c r="A60" i="9"/>
  <c r="M59" i="9"/>
  <c r="O59" i="9" s="1"/>
  <c r="L59" i="9"/>
  <c r="K59" i="9"/>
  <c r="J59" i="9"/>
  <c r="G59" i="9"/>
  <c r="A59" i="9"/>
  <c r="O58" i="9"/>
  <c r="G58" i="9"/>
  <c r="A58" i="9"/>
  <c r="M57" i="9"/>
  <c r="O57" i="9" s="1"/>
  <c r="L57" i="9"/>
  <c r="K57" i="9"/>
  <c r="J57" i="9"/>
  <c r="G57" i="9"/>
  <c r="A57" i="9"/>
  <c r="O56" i="9"/>
  <c r="G56" i="9"/>
  <c r="A56" i="9"/>
  <c r="G55" i="9"/>
  <c r="A55" i="9"/>
  <c r="O54" i="9"/>
  <c r="G54" i="9"/>
  <c r="A54" i="9"/>
  <c r="G53" i="9"/>
  <c r="A53" i="9"/>
  <c r="O52" i="9"/>
  <c r="G52" i="9"/>
  <c r="A52" i="9"/>
  <c r="G51" i="9"/>
  <c r="A51" i="9"/>
  <c r="O50" i="9"/>
  <c r="G50" i="9"/>
  <c r="A50" i="9"/>
  <c r="G49" i="9"/>
  <c r="A49" i="9"/>
  <c r="O48" i="9"/>
  <c r="G48" i="9"/>
  <c r="A48" i="9"/>
  <c r="O47" i="9"/>
  <c r="G47" i="9"/>
  <c r="A47" i="9"/>
  <c r="G46" i="9"/>
  <c r="A46" i="9"/>
  <c r="O45" i="9"/>
  <c r="G45" i="9"/>
  <c r="A45" i="9"/>
  <c r="M44" i="9"/>
  <c r="O44" i="9" s="1"/>
  <c r="L44" i="9"/>
  <c r="K44" i="9"/>
  <c r="J44" i="9"/>
  <c r="G44" i="9"/>
  <c r="A44" i="9"/>
  <c r="G43" i="9"/>
  <c r="A43" i="9"/>
  <c r="G42" i="9"/>
  <c r="A42" i="9"/>
  <c r="M41" i="9"/>
  <c r="O41" i="9" s="1"/>
  <c r="L41" i="9"/>
  <c r="K41" i="9"/>
  <c r="J41" i="9"/>
  <c r="G41" i="9"/>
  <c r="A41" i="9"/>
  <c r="M40" i="9"/>
  <c r="O40" i="9" s="1"/>
  <c r="L40" i="9"/>
  <c r="K40" i="9"/>
  <c r="J40" i="9"/>
  <c r="G40" i="9"/>
  <c r="A40" i="9"/>
  <c r="M39" i="9"/>
  <c r="O39" i="9" s="1"/>
  <c r="L39" i="9"/>
  <c r="K39" i="9"/>
  <c r="J39" i="9"/>
  <c r="G39" i="9"/>
  <c r="A39" i="9"/>
  <c r="M38" i="9"/>
  <c r="O38" i="9" s="1"/>
  <c r="L38" i="9"/>
  <c r="K38" i="9"/>
  <c r="J38" i="9"/>
  <c r="G38" i="9"/>
  <c r="A38" i="9"/>
  <c r="O37" i="9"/>
  <c r="G37" i="9"/>
  <c r="A37" i="9"/>
  <c r="G36" i="9"/>
  <c r="A36" i="9"/>
  <c r="G35" i="9"/>
  <c r="A35" i="9"/>
  <c r="G34" i="9"/>
  <c r="A34" i="9"/>
  <c r="G33" i="9"/>
  <c r="A33" i="9"/>
  <c r="G32" i="9"/>
  <c r="A32" i="9"/>
  <c r="G31" i="9"/>
  <c r="A31" i="9"/>
  <c r="M30" i="9"/>
  <c r="O30" i="9" s="1"/>
  <c r="L30" i="9"/>
  <c r="K30" i="9"/>
  <c r="J30" i="9"/>
  <c r="G30" i="9"/>
  <c r="A30" i="9"/>
  <c r="O29" i="9"/>
  <c r="G29" i="9"/>
  <c r="A29" i="9"/>
  <c r="G28" i="9"/>
  <c r="A28" i="9"/>
  <c r="G27" i="9"/>
  <c r="A27" i="9"/>
  <c r="M26" i="9"/>
  <c r="O26" i="9" s="1"/>
  <c r="L26" i="9"/>
  <c r="K26" i="9"/>
  <c r="J26" i="9"/>
  <c r="G26" i="9"/>
  <c r="A26" i="9"/>
  <c r="G25" i="9"/>
  <c r="A25" i="9"/>
  <c r="M24" i="9"/>
  <c r="O24" i="9" s="1"/>
  <c r="L24" i="9"/>
  <c r="K24" i="9"/>
  <c r="J24" i="9"/>
  <c r="G24" i="9"/>
  <c r="A24" i="9"/>
  <c r="O23" i="9"/>
  <c r="G23" i="9"/>
  <c r="A23" i="9"/>
  <c r="M22" i="9"/>
  <c r="O22" i="9" s="1"/>
  <c r="L22" i="9"/>
  <c r="K22" i="9"/>
  <c r="J22" i="9"/>
  <c r="G22" i="9"/>
  <c r="A22" i="9"/>
  <c r="M21" i="9"/>
  <c r="O21" i="9" s="1"/>
  <c r="L21" i="9"/>
  <c r="K21" i="9"/>
  <c r="J21" i="9"/>
  <c r="G21" i="9"/>
  <c r="A21" i="9"/>
  <c r="O20" i="9"/>
  <c r="G20" i="9"/>
  <c r="A20" i="9"/>
  <c r="O19" i="9"/>
  <c r="G19" i="9"/>
  <c r="A19" i="9"/>
  <c r="O18" i="9"/>
  <c r="G18" i="9"/>
  <c r="A18" i="9"/>
  <c r="G17" i="9"/>
  <c r="A17" i="9"/>
  <c r="O16" i="9"/>
  <c r="G16" i="9"/>
  <c r="A16" i="9"/>
  <c r="G15" i="9"/>
  <c r="A15" i="9"/>
  <c r="G14" i="9"/>
  <c r="A14" i="9"/>
  <c r="G13" i="9"/>
  <c r="A13" i="9"/>
  <c r="G12" i="9"/>
  <c r="A12" i="9"/>
  <c r="G11" i="9"/>
  <c r="A11" i="9"/>
  <c r="M10" i="9"/>
  <c r="O10" i="9" s="1"/>
  <c r="L10" i="9"/>
  <c r="K10" i="9"/>
  <c r="J10" i="9"/>
  <c r="G10" i="9"/>
  <c r="A10" i="9"/>
  <c r="G9" i="9"/>
  <c r="A9" i="9"/>
  <c r="G8" i="9"/>
  <c r="A8" i="9"/>
  <c r="G7" i="9"/>
  <c r="A7" i="9"/>
  <c r="G6" i="9"/>
  <c r="A6" i="9"/>
  <c r="G5" i="9"/>
  <c r="A5" i="9"/>
  <c r="G4" i="9"/>
  <c r="A4" i="9"/>
  <c r="M3" i="9"/>
  <c r="O3" i="9" s="1"/>
  <c r="L3" i="9"/>
  <c r="K3" i="9"/>
  <c r="J3" i="9"/>
  <c r="G3" i="9"/>
  <c r="A3" i="9"/>
  <c r="M2" i="9"/>
  <c r="O2" i="9" s="1"/>
  <c r="L2" i="9"/>
  <c r="K2" i="9"/>
  <c r="J2" i="9"/>
  <c r="G2" i="9"/>
  <c r="A2" i="9"/>
  <c r="D185" i="8"/>
  <c r="A185" i="8"/>
  <c r="D184" i="8"/>
  <c r="A184" i="8"/>
  <c r="D183" i="8"/>
  <c r="A183" i="8"/>
  <c r="D182" i="8"/>
  <c r="A182" i="8"/>
  <c r="D181" i="8"/>
  <c r="A181" i="8"/>
  <c r="D180" i="8"/>
  <c r="A180" i="8"/>
  <c r="D179" i="8"/>
  <c r="A179" i="8"/>
  <c r="D178" i="8"/>
  <c r="A178" i="8"/>
  <c r="D177" i="8"/>
  <c r="A177" i="8"/>
  <c r="D176" i="8"/>
  <c r="A176" i="8"/>
  <c r="D175" i="8"/>
  <c r="A175" i="8"/>
  <c r="D174" i="8"/>
  <c r="A174" i="8"/>
  <c r="D173" i="8"/>
  <c r="A173" i="8"/>
  <c r="D172" i="8"/>
  <c r="A172" i="8"/>
  <c r="D171" i="8"/>
  <c r="A171" i="8"/>
  <c r="D170" i="8"/>
  <c r="A170" i="8"/>
  <c r="D169" i="8"/>
  <c r="A169" i="8"/>
  <c r="D168" i="8"/>
  <c r="A168" i="8"/>
  <c r="D167" i="8"/>
  <c r="A167" i="8"/>
  <c r="D166" i="8"/>
  <c r="A166" i="8"/>
  <c r="D165" i="8"/>
  <c r="A165" i="8"/>
  <c r="D164" i="8"/>
  <c r="A164" i="8"/>
  <c r="D163" i="8"/>
  <c r="A163" i="8"/>
  <c r="D162" i="8"/>
  <c r="A162" i="8"/>
  <c r="D161" i="8"/>
  <c r="A161" i="8"/>
  <c r="D160" i="8"/>
  <c r="A160" i="8"/>
  <c r="D159" i="8"/>
  <c r="A159" i="8"/>
  <c r="D158" i="8"/>
  <c r="A158" i="8"/>
  <c r="D157" i="8"/>
  <c r="A157" i="8"/>
  <c r="D156" i="8"/>
  <c r="A156" i="8"/>
  <c r="D155" i="8"/>
  <c r="A155" i="8"/>
  <c r="D154" i="8"/>
  <c r="A154" i="8"/>
  <c r="D153" i="8"/>
  <c r="A153" i="8"/>
  <c r="D152" i="8"/>
  <c r="A152" i="8"/>
  <c r="D151" i="8"/>
  <c r="A151" i="8"/>
  <c r="D150" i="8"/>
  <c r="A150" i="8"/>
  <c r="D149" i="8"/>
  <c r="A149" i="8"/>
  <c r="D148" i="8"/>
  <c r="A148" i="8"/>
  <c r="D147" i="8"/>
  <c r="A147" i="8"/>
  <c r="D146" i="8"/>
  <c r="A146" i="8"/>
  <c r="D145" i="8"/>
  <c r="A145" i="8"/>
  <c r="D144" i="8"/>
  <c r="A144" i="8"/>
  <c r="D143" i="8"/>
  <c r="A143" i="8"/>
  <c r="D142" i="8"/>
  <c r="A142" i="8"/>
  <c r="D141" i="8"/>
  <c r="A141" i="8"/>
  <c r="D140" i="8"/>
  <c r="A140" i="8"/>
  <c r="D139" i="8"/>
  <c r="A139" i="8"/>
  <c r="D138" i="8"/>
  <c r="A138" i="8"/>
  <c r="D137" i="8"/>
  <c r="A137" i="8"/>
  <c r="D136" i="8"/>
  <c r="A136" i="8"/>
  <c r="D135" i="8"/>
  <c r="A135" i="8"/>
  <c r="D134" i="8"/>
  <c r="A134" i="8"/>
  <c r="D133" i="8"/>
  <c r="A133" i="8"/>
  <c r="D132" i="8"/>
  <c r="A132" i="8"/>
  <c r="D131" i="8"/>
  <c r="A131" i="8"/>
  <c r="D130" i="8"/>
  <c r="A130" i="8"/>
  <c r="D129" i="8"/>
  <c r="A129" i="8"/>
  <c r="D128" i="8"/>
  <c r="A128" i="8"/>
  <c r="D127" i="8"/>
  <c r="A127" i="8"/>
  <c r="D126" i="8"/>
  <c r="A126" i="8"/>
  <c r="D125" i="8"/>
  <c r="A125" i="8"/>
  <c r="D124" i="8"/>
  <c r="A124" i="8"/>
  <c r="D123" i="8"/>
  <c r="A123" i="8"/>
  <c r="D122" i="8"/>
  <c r="A122" i="8"/>
  <c r="D121" i="8"/>
  <c r="A121" i="8"/>
  <c r="D120" i="8"/>
  <c r="A120" i="8"/>
  <c r="D119" i="8"/>
  <c r="A119" i="8"/>
  <c r="D118" i="8"/>
  <c r="A118" i="8"/>
  <c r="D117" i="8"/>
  <c r="A117" i="8"/>
  <c r="D116" i="8"/>
  <c r="A116" i="8"/>
  <c r="D115" i="8"/>
  <c r="A115" i="8"/>
  <c r="D114" i="8"/>
  <c r="A114" i="8"/>
  <c r="D113" i="8"/>
  <c r="A113" i="8"/>
  <c r="D112" i="8"/>
  <c r="A112" i="8"/>
  <c r="D111" i="8"/>
  <c r="A111" i="8"/>
  <c r="D110" i="8"/>
  <c r="A110" i="8"/>
  <c r="D109" i="8"/>
  <c r="A109" i="8"/>
  <c r="D108" i="8"/>
  <c r="A108" i="8"/>
  <c r="D107" i="8"/>
  <c r="A107" i="8"/>
  <c r="D106" i="8"/>
  <c r="A106" i="8"/>
  <c r="D105" i="8"/>
  <c r="A105" i="8"/>
  <c r="D104" i="8"/>
  <c r="A104" i="8"/>
  <c r="A103" i="8"/>
  <c r="D102" i="8"/>
  <c r="A102" i="8"/>
  <c r="D101" i="8"/>
  <c r="A101" i="8"/>
  <c r="D100" i="8"/>
  <c r="A100" i="8"/>
  <c r="D99" i="8"/>
  <c r="A99" i="8"/>
  <c r="D98" i="8"/>
  <c r="A98" i="8"/>
  <c r="D97" i="8"/>
  <c r="A97" i="8"/>
  <c r="D96" i="8"/>
  <c r="A96" i="8"/>
  <c r="D95" i="8"/>
  <c r="A95" i="8"/>
  <c r="D94" i="8"/>
  <c r="A94" i="8"/>
  <c r="D93" i="8"/>
  <c r="A93" i="8"/>
  <c r="D92" i="8"/>
  <c r="A92" i="8"/>
  <c r="D91" i="8"/>
  <c r="A91" i="8"/>
  <c r="D90" i="8"/>
  <c r="A90" i="8"/>
  <c r="D89" i="8"/>
  <c r="A89" i="8"/>
  <c r="D88" i="8"/>
  <c r="A88" i="8"/>
  <c r="D87" i="8"/>
  <c r="A87" i="8"/>
  <c r="D86" i="8"/>
  <c r="A86" i="8"/>
  <c r="D85" i="8"/>
  <c r="A85" i="8"/>
  <c r="D84" i="8"/>
  <c r="A84" i="8"/>
  <c r="D83" i="8"/>
  <c r="A83" i="8"/>
  <c r="D82" i="8"/>
  <c r="A82" i="8"/>
  <c r="D81" i="8"/>
  <c r="A81" i="8"/>
  <c r="D80" i="8"/>
  <c r="A80" i="8"/>
  <c r="D79" i="8"/>
  <c r="A79" i="8"/>
  <c r="D78" i="8"/>
  <c r="A78" i="8"/>
  <c r="D77" i="8"/>
  <c r="A77" i="8"/>
  <c r="D76" i="8"/>
  <c r="A76" i="8"/>
  <c r="D75" i="8"/>
  <c r="A75" i="8"/>
  <c r="D74" i="8"/>
  <c r="A74" i="8"/>
  <c r="D73" i="8"/>
  <c r="A73" i="8"/>
  <c r="D72" i="8"/>
  <c r="A72" i="8"/>
  <c r="D71" i="8"/>
  <c r="A71" i="8"/>
  <c r="D70" i="8"/>
  <c r="A70" i="8"/>
  <c r="D69" i="8"/>
  <c r="A69" i="8"/>
  <c r="D68" i="8"/>
  <c r="A68" i="8"/>
  <c r="D67" i="8"/>
  <c r="A67" i="8"/>
  <c r="D66" i="8"/>
  <c r="A66" i="8"/>
  <c r="D65" i="8"/>
  <c r="A65" i="8"/>
  <c r="D64" i="8"/>
  <c r="A64" i="8"/>
  <c r="D63" i="8"/>
  <c r="A63" i="8"/>
  <c r="D62" i="8"/>
  <c r="A62" i="8"/>
  <c r="D61" i="8"/>
  <c r="A61" i="8"/>
  <c r="D60" i="8"/>
  <c r="A60" i="8"/>
  <c r="D59" i="8"/>
  <c r="A59" i="8"/>
  <c r="D58" i="8"/>
  <c r="A58" i="8"/>
  <c r="D57" i="8"/>
  <c r="A57" i="8"/>
  <c r="D56" i="8"/>
  <c r="A56" i="8"/>
  <c r="D55" i="8"/>
  <c r="A55" i="8"/>
  <c r="D54" i="8"/>
  <c r="A54" i="8"/>
  <c r="D53" i="8"/>
  <c r="A53" i="8"/>
  <c r="D52" i="8"/>
  <c r="A52" i="8"/>
  <c r="D51" i="8"/>
  <c r="A51" i="8"/>
  <c r="D50" i="8"/>
  <c r="A50" i="8"/>
  <c r="D49" i="8"/>
  <c r="A49" i="8"/>
  <c r="D48" i="8"/>
  <c r="A48" i="8"/>
  <c r="D47" i="8"/>
  <c r="A47" i="8"/>
  <c r="D46" i="8"/>
  <c r="A46" i="8"/>
  <c r="D45" i="8"/>
  <c r="A45" i="8"/>
  <c r="D44" i="8"/>
  <c r="A44" i="8"/>
  <c r="D43" i="8"/>
  <c r="A43" i="8"/>
  <c r="D42" i="8"/>
  <c r="A42" i="8"/>
  <c r="D41" i="8"/>
  <c r="A41" i="8"/>
  <c r="D40" i="8"/>
  <c r="A40" i="8"/>
  <c r="D39" i="8"/>
  <c r="A39" i="8"/>
  <c r="D38" i="8"/>
  <c r="A38" i="8"/>
  <c r="D37" i="8"/>
  <c r="A37" i="8"/>
  <c r="D36" i="8"/>
  <c r="A36" i="8"/>
  <c r="D35" i="8"/>
  <c r="A35" i="8"/>
  <c r="D34" i="8"/>
  <c r="A34" i="8"/>
  <c r="D33" i="8"/>
  <c r="A33" i="8"/>
  <c r="D32" i="8"/>
  <c r="A32" i="8"/>
  <c r="D31" i="8"/>
  <c r="A31" i="8"/>
  <c r="D30" i="8"/>
  <c r="A30" i="8"/>
  <c r="D29" i="8"/>
  <c r="A29" i="8"/>
  <c r="D28" i="8"/>
  <c r="A28" i="8"/>
  <c r="D27" i="8"/>
  <c r="A27" i="8"/>
  <c r="D26" i="8"/>
  <c r="A26" i="8"/>
  <c r="D25" i="8"/>
  <c r="A25" i="8"/>
  <c r="D24" i="8"/>
  <c r="A24" i="8"/>
  <c r="D23" i="8"/>
  <c r="A23" i="8"/>
  <c r="D22" i="8"/>
  <c r="A22" i="8"/>
  <c r="D21" i="8"/>
  <c r="A21" i="8"/>
  <c r="D20" i="8"/>
  <c r="A20" i="8"/>
  <c r="D19" i="8"/>
  <c r="A19" i="8"/>
  <c r="D18" i="8"/>
  <c r="A18" i="8"/>
  <c r="D17" i="8"/>
  <c r="A17" i="8"/>
  <c r="D16" i="8"/>
  <c r="A16" i="8"/>
  <c r="D15" i="8"/>
  <c r="A15" i="8"/>
  <c r="D14" i="8"/>
  <c r="A14" i="8"/>
  <c r="D13" i="8"/>
  <c r="A13" i="8"/>
  <c r="D12" i="8"/>
  <c r="A12" i="8"/>
  <c r="D11" i="8"/>
  <c r="A11" i="8"/>
  <c r="D10" i="8"/>
  <c r="A10" i="8"/>
  <c r="D9" i="8"/>
  <c r="A9" i="8"/>
  <c r="D8" i="8"/>
  <c r="A8" i="8"/>
  <c r="D7" i="8"/>
  <c r="A7" i="8"/>
  <c r="D6" i="8"/>
  <c r="A6" i="8"/>
  <c r="D5" i="8"/>
  <c r="A5" i="8"/>
  <c r="D4" i="8"/>
  <c r="A4" i="8"/>
  <c r="D3" i="8"/>
  <c r="A3" i="8"/>
  <c r="D2" i="8"/>
  <c r="A2" i="8"/>
  <c r="F32" i="6"/>
  <c r="F29" i="6"/>
  <c r="F28" i="6"/>
  <c r="F27" i="6"/>
  <c r="F25" i="6"/>
  <c r="F24" i="6"/>
  <c r="F22" i="6"/>
  <c r="F21" i="6"/>
  <c r="F19" i="6"/>
  <c r="F18" i="6"/>
  <c r="F16" i="6"/>
  <c r="F13" i="6"/>
  <c r="F11" i="6"/>
  <c r="F10" i="6"/>
  <c r="F9" i="6"/>
  <c r="F8" i="6"/>
  <c r="F6" i="6"/>
  <c r="F5" i="6"/>
  <c r="F15" i="5"/>
  <c r="F14" i="5"/>
  <c r="F13" i="5"/>
  <c r="F12" i="5"/>
  <c r="F11" i="5"/>
  <c r="F10" i="5"/>
  <c r="F9" i="5"/>
  <c r="F8" i="5"/>
  <c r="F7" i="5"/>
  <c r="F6" i="5"/>
  <c r="F5" i="5"/>
  <c r="F4" i="5"/>
  <c r="F3" i="5"/>
  <c r="P44" i="3"/>
  <c r="R44" i="3" s="1"/>
  <c r="O44" i="3"/>
  <c r="N44" i="3"/>
  <c r="M44" i="3"/>
  <c r="L44" i="3"/>
  <c r="H44" i="3"/>
  <c r="A44" i="3"/>
  <c r="L43" i="3"/>
  <c r="H43" i="3"/>
  <c r="A43" i="3"/>
  <c r="L42" i="3"/>
  <c r="H42" i="3"/>
  <c r="A42" i="3"/>
  <c r="P41" i="3"/>
  <c r="R41" i="3" s="1"/>
  <c r="O41" i="3"/>
  <c r="N41" i="3"/>
  <c r="M41" i="3"/>
  <c r="L41" i="3"/>
  <c r="H41" i="3"/>
  <c r="A41" i="3"/>
  <c r="P40" i="3"/>
  <c r="R40" i="3" s="1"/>
  <c r="O40" i="3"/>
  <c r="N40" i="3"/>
  <c r="M40" i="3"/>
  <c r="L40" i="3"/>
  <c r="H40" i="3"/>
  <c r="A40" i="3"/>
  <c r="P39" i="3"/>
  <c r="R39" i="3" s="1"/>
  <c r="O39" i="3"/>
  <c r="N39" i="3"/>
  <c r="M39" i="3"/>
  <c r="L39" i="3"/>
  <c r="H39" i="3"/>
  <c r="A39" i="3"/>
  <c r="P38" i="3"/>
  <c r="R38" i="3" s="1"/>
  <c r="O38" i="3"/>
  <c r="N38" i="3"/>
  <c r="M38" i="3"/>
  <c r="L38" i="3"/>
  <c r="H38" i="3"/>
  <c r="A38" i="3"/>
  <c r="R37" i="3"/>
  <c r="L37" i="3"/>
  <c r="H37" i="3"/>
  <c r="A37" i="3"/>
  <c r="L36" i="3"/>
  <c r="H36" i="3"/>
  <c r="A36" i="3"/>
  <c r="L35" i="3"/>
  <c r="H35" i="3"/>
  <c r="A35" i="3"/>
  <c r="L34" i="3"/>
  <c r="H34" i="3"/>
  <c r="A34" i="3"/>
  <c r="L33" i="3"/>
  <c r="H33" i="3"/>
  <c r="A33" i="3"/>
  <c r="L32" i="3"/>
  <c r="H32" i="3"/>
  <c r="A32" i="3"/>
  <c r="L31" i="3"/>
  <c r="H31" i="3"/>
  <c r="A31" i="3"/>
  <c r="P30" i="3"/>
  <c r="R30" i="3" s="1"/>
  <c r="O30" i="3"/>
  <c r="N30" i="3"/>
  <c r="M30" i="3"/>
  <c r="L30" i="3"/>
  <c r="H30" i="3"/>
  <c r="A30" i="3"/>
  <c r="R29" i="3"/>
  <c r="L29" i="3"/>
  <c r="H29" i="3"/>
  <c r="A29" i="3"/>
  <c r="L28" i="3"/>
  <c r="H28" i="3"/>
  <c r="A28" i="3"/>
  <c r="L27" i="3"/>
  <c r="H27" i="3"/>
  <c r="A27" i="3"/>
  <c r="P26" i="3"/>
  <c r="R26" i="3" s="1"/>
  <c r="O26" i="3"/>
  <c r="N26" i="3"/>
  <c r="M26" i="3"/>
  <c r="L26" i="3"/>
  <c r="H26" i="3"/>
  <c r="A26" i="3"/>
  <c r="L25" i="3"/>
  <c r="H25" i="3"/>
  <c r="A25" i="3"/>
  <c r="P24" i="3"/>
  <c r="R24" i="3" s="1"/>
  <c r="O24" i="3"/>
  <c r="N24" i="3"/>
  <c r="M24" i="3"/>
  <c r="L24" i="3"/>
  <c r="H24" i="3"/>
  <c r="A24" i="3"/>
  <c r="R23" i="3"/>
  <c r="L23" i="3"/>
  <c r="H23" i="3"/>
  <c r="A23" i="3"/>
  <c r="P22" i="3"/>
  <c r="R22" i="3" s="1"/>
  <c r="O22" i="3"/>
  <c r="N22" i="3"/>
  <c r="M22" i="3"/>
  <c r="L22" i="3"/>
  <c r="H22" i="3"/>
  <c r="A22" i="3"/>
  <c r="P21" i="3"/>
  <c r="R21" i="3" s="1"/>
  <c r="O21" i="3"/>
  <c r="N21" i="3"/>
  <c r="M21" i="3"/>
  <c r="L21" i="3"/>
  <c r="H21" i="3"/>
  <c r="A21" i="3"/>
  <c r="R20" i="3"/>
  <c r="L20" i="3"/>
  <c r="H20" i="3"/>
  <c r="A20" i="3"/>
  <c r="R19" i="3"/>
  <c r="L19" i="3"/>
  <c r="H19" i="3"/>
  <c r="A19" i="3"/>
  <c r="R18" i="3"/>
  <c r="L18" i="3"/>
  <c r="H18" i="3"/>
  <c r="A18" i="3"/>
  <c r="L17" i="3"/>
  <c r="H17" i="3"/>
  <c r="A17" i="3"/>
  <c r="R16" i="3"/>
  <c r="L16" i="3"/>
  <c r="H16" i="3"/>
  <c r="A16" i="3"/>
  <c r="L15" i="3"/>
  <c r="H15" i="3"/>
  <c r="A15" i="3"/>
  <c r="L14" i="3"/>
  <c r="H14" i="3"/>
  <c r="A14" i="3"/>
  <c r="L13" i="3"/>
  <c r="H13" i="3"/>
  <c r="A13" i="3"/>
  <c r="L12" i="3"/>
  <c r="H12" i="3"/>
  <c r="A12" i="3"/>
  <c r="L11" i="3"/>
  <c r="H11" i="3"/>
  <c r="A11" i="3"/>
  <c r="P10" i="3"/>
  <c r="R10" i="3" s="1"/>
  <c r="O10" i="3"/>
  <c r="N10" i="3"/>
  <c r="M10" i="3"/>
  <c r="L10" i="3"/>
  <c r="H10" i="3"/>
  <c r="A10" i="3"/>
  <c r="L9" i="3"/>
  <c r="H9" i="3"/>
  <c r="A9" i="3"/>
  <c r="L8" i="3"/>
  <c r="H8" i="3"/>
  <c r="A8" i="3"/>
  <c r="L7" i="3"/>
  <c r="H7" i="3"/>
  <c r="A7" i="3"/>
  <c r="L6" i="3"/>
  <c r="H6" i="3"/>
  <c r="A6" i="3"/>
  <c r="L5" i="3"/>
  <c r="H5" i="3"/>
  <c r="A5" i="3"/>
  <c r="L4" i="3"/>
  <c r="H4" i="3"/>
  <c r="A4" i="3"/>
  <c r="P3" i="3"/>
  <c r="R3" i="3" s="1"/>
  <c r="O3" i="3"/>
  <c r="N3" i="3"/>
  <c r="M3" i="3"/>
  <c r="L3" i="3"/>
  <c r="H3" i="3"/>
  <c r="A3" i="3"/>
  <c r="P2" i="3"/>
  <c r="R2" i="3" s="1"/>
  <c r="O2" i="3"/>
  <c r="N2" i="3"/>
  <c r="M2" i="3"/>
  <c r="L2" i="3"/>
  <c r="H2" i="3"/>
  <c r="A2" i="3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F16" i="5" l="1"/>
  <c r="O131" i="9"/>
  <c r="F17" i="5"/>
  <c r="F18" i="5" s="1"/>
</calcChain>
</file>

<file path=xl/sharedStrings.xml><?xml version="1.0" encoding="utf-8"?>
<sst xmlns="http://schemas.openxmlformats.org/spreadsheetml/2006/main" count="4338" uniqueCount="593">
  <si>
    <t>Papildus darbi Lielās ielas posma rekonstrukcijai no Dambja ielas līdz Māras ielai un Dobeles šosejas posma rekonstrukcijai no Māras ielas līdz Atmodas ielai, Jelgavā</t>
  </si>
  <si>
    <t>LOKĀLĀ TĀME</t>
  </si>
  <si>
    <t>Izmaksu pozīcija</t>
  </si>
  <si>
    <t>Darba nosaukums</t>
  </si>
  <si>
    <t>Specifikācijas Nr.                              pēc kuras darbs izpildāms</t>
  </si>
  <si>
    <t>Mēra vienība</t>
  </si>
  <si>
    <t>Darba daudzums</t>
  </si>
  <si>
    <t>Vienības izmaksas</t>
  </si>
  <si>
    <t>Kopā uz visu apjomu, līguma dati</t>
  </si>
  <si>
    <t>Laika norma (c/h)</t>
  </si>
  <si>
    <t>Darba samaksas      likme (Ls/h)</t>
  </si>
  <si>
    <t>Darba alga (Ls)</t>
  </si>
  <si>
    <t>Materiāli (Ls)</t>
  </si>
  <si>
    <t>Mehānismi (Ls)</t>
  </si>
  <si>
    <t>Kopā (Ls)</t>
  </si>
  <si>
    <t>Darbietilpība (c/h)</t>
  </si>
  <si>
    <t>Summa (Ls)</t>
  </si>
  <si>
    <t>Gājēju luksofora izbūve</t>
  </si>
  <si>
    <t>1,1</t>
  </si>
  <si>
    <t>Kontrolieris "SWARCO Traffik Hungaria Kft" VTC 2000 ar OCIT CPU mini vai analogs, kas savienojams ar esošiem uzstādītiem luksoforiem un pievienojams optiskajam kabeļu tīklam</t>
  </si>
  <si>
    <t>Gab.</t>
  </si>
  <si>
    <t>1,2</t>
  </si>
  <si>
    <t>Kontroliera skapis</t>
  </si>
  <si>
    <t>1,3</t>
  </si>
  <si>
    <t>Elektroenerģijas uzskaites skapis LIS-A</t>
  </si>
  <si>
    <t>1,4</t>
  </si>
  <si>
    <t>Luksoforu signālgalvas autotransportam ar gaismas diodēm LED 300x3 (SDZ)</t>
  </si>
  <si>
    <t>1,5</t>
  </si>
  <si>
    <t>Luksofora signalgalvas gājējiem ar gaismas diodēm LED 200x2 (SZ)</t>
  </si>
  <si>
    <t>1,6</t>
  </si>
  <si>
    <t>Luksoforu stabi ar pamati</t>
  </si>
  <si>
    <t>1,7</t>
  </si>
  <si>
    <t>Izsaukuma pogas</t>
  </si>
  <si>
    <t>1,8</t>
  </si>
  <si>
    <r>
      <t>Kabelis MCMO 12x1,5 mm</t>
    </r>
    <r>
      <rPr>
        <vertAlign val="superscript"/>
        <sz val="12"/>
        <color indexed="8"/>
        <rFont val="Times New Roman"/>
        <family val="1"/>
        <charset val="204"/>
      </rPr>
      <t>2</t>
    </r>
  </si>
  <si>
    <t>m</t>
  </si>
  <si>
    <t>1,9</t>
  </si>
  <si>
    <r>
      <t>Kabelis EKKJ 5x1,5 mm</t>
    </r>
    <r>
      <rPr>
        <vertAlign val="superscript"/>
        <sz val="12"/>
        <color indexed="8"/>
        <rFont val="Times New Roman"/>
        <family val="1"/>
        <charset val="204"/>
      </rPr>
      <t>2</t>
    </r>
  </si>
  <si>
    <t>1,10</t>
  </si>
  <si>
    <r>
      <t xml:space="preserve">Kabelis </t>
    </r>
    <r>
      <rPr>
        <sz val="12"/>
        <color indexed="10"/>
        <rFont val="Times New Roman"/>
        <family val="1"/>
      </rPr>
      <t xml:space="preserve">NYY </t>
    </r>
    <r>
      <rPr>
        <sz val="12"/>
        <color indexed="8"/>
        <rFont val="Times New Roman"/>
        <family val="1"/>
        <charset val="186"/>
      </rPr>
      <t>5x6 mm</t>
    </r>
    <r>
      <rPr>
        <vertAlign val="superscript"/>
        <sz val="12"/>
        <color indexed="8"/>
        <rFont val="Times New Roman"/>
        <family val="1"/>
        <charset val="186"/>
      </rPr>
      <t>2</t>
    </r>
  </si>
  <si>
    <t>1,11</t>
  </si>
  <si>
    <r>
      <t>Kabelis FTP 4x2x0,5 mm</t>
    </r>
    <r>
      <rPr>
        <vertAlign val="superscript"/>
        <sz val="12"/>
        <color indexed="8"/>
        <rFont val="Times New Roman"/>
        <family val="1"/>
        <charset val="186"/>
      </rPr>
      <t>2</t>
    </r>
  </si>
  <si>
    <t>1,12</t>
  </si>
  <si>
    <t>Aizsargcaurule AROT -110 mm</t>
  </si>
  <si>
    <t>1,13</t>
  </si>
  <si>
    <t>Signāllente kabelim</t>
  </si>
  <si>
    <t>1,14</t>
  </si>
  <si>
    <t>Atkārtotais zemējums</t>
  </si>
  <si>
    <t>1,15</t>
  </si>
  <si>
    <t>Tranšejas rakšana 1 m dziļumā un aizbēršana ar smiltīm blietējot</t>
  </si>
  <si>
    <t>1,16</t>
  </si>
  <si>
    <t>Luksoforu pieslēgšana un iedarbināšana</t>
  </si>
  <si>
    <t>1,17</t>
  </si>
  <si>
    <t>Ekrāni</t>
  </si>
  <si>
    <t>1,18</t>
  </si>
  <si>
    <t>Kontrolieru montāža</t>
  </si>
  <si>
    <t>1,19</t>
  </si>
  <si>
    <r>
      <t xml:space="preserve">Signalpāna izstrāde
</t>
    </r>
    <r>
      <rPr>
        <sz val="12"/>
        <color indexed="10"/>
        <rFont val="Times New Roman"/>
        <family val="1"/>
      </rPr>
      <t>(3 programmas -dienas, nakts,maksimuma)</t>
    </r>
  </si>
  <si>
    <t>1,20</t>
  </si>
  <si>
    <t>1,21</t>
  </si>
  <si>
    <t>Asfalta seguma uzlaušana un atjaunošana</t>
  </si>
  <si>
    <r>
      <t>m</t>
    </r>
    <r>
      <rPr>
        <vertAlign val="superscript"/>
        <sz val="12"/>
        <color indexed="10"/>
        <rFont val="Times New Roman"/>
        <family val="1"/>
        <charset val="204"/>
      </rPr>
      <t>2</t>
    </r>
  </si>
  <si>
    <t>1,22</t>
  </si>
  <si>
    <t>Betona bruģakmens seguma demontāža</t>
  </si>
  <si>
    <t>m²</t>
  </si>
  <si>
    <t>1,23</t>
  </si>
  <si>
    <t>Betona bruģakmens seguma atjaunošana</t>
  </si>
  <si>
    <t>1,24</t>
  </si>
  <si>
    <t>Skaņas signālu izbūve 5 luksoforu objektiem</t>
  </si>
  <si>
    <t>1,25</t>
  </si>
  <si>
    <t xml:space="preserve">Luksoforu sinhronizācija </t>
  </si>
  <si>
    <t>1,26</t>
  </si>
  <si>
    <r>
      <t>Kabelis EKKJ 5x1,5 mm</t>
    </r>
    <r>
      <rPr>
        <vertAlign val="superscript"/>
        <sz val="12"/>
        <color indexed="10"/>
        <rFont val="Times New Roman"/>
        <family val="1"/>
        <charset val="186"/>
      </rPr>
      <t xml:space="preserve">2 </t>
    </r>
    <r>
      <rPr>
        <sz val="12"/>
        <color indexed="10"/>
        <rFont val="Times New Roman"/>
        <family val="1"/>
        <charset val="186"/>
      </rPr>
      <t xml:space="preserve">skaņas signālu izbūvei </t>
    </r>
  </si>
  <si>
    <t>1,27</t>
  </si>
  <si>
    <r>
      <t xml:space="preserve">Signalpāna pārstrāde
</t>
    </r>
    <r>
      <rPr>
        <sz val="12"/>
        <color indexed="10"/>
        <rFont val="Times New Roman"/>
        <family val="1"/>
      </rPr>
      <t>(3 programmas -dienas, nakts, maksimuma)</t>
    </r>
  </si>
  <si>
    <t>1,28</t>
  </si>
  <si>
    <t>Programmēšana</t>
  </si>
  <si>
    <t>1,29</t>
  </si>
  <si>
    <t>OCIT CPU plate priekš  "SWARCO Traffik Hungaria Kft" VTC 2000 Kontrolieriem</t>
  </si>
  <si>
    <t>1,30</t>
  </si>
  <si>
    <t>OCIT CPU plates pieslēgšana esošiem kontrolierim</t>
  </si>
  <si>
    <t>1,31</t>
  </si>
  <si>
    <t>Ethernet RJ45 (vītā para) savienojuma kabelis 1,5m</t>
  </si>
  <si>
    <t>1,32</t>
  </si>
  <si>
    <t>Optikas kabeļa signāla pārveidotājs uz OCIT interfeisu (transīvers)</t>
  </si>
  <si>
    <t>1,33</t>
  </si>
  <si>
    <t>Transīvera neatkarīgas barošanas sprieguma ņemšanas vietas izbūve</t>
  </si>
  <si>
    <t>1,34</t>
  </si>
  <si>
    <t>OCIT  CPU pieslēgšana optiskajam kabeļu tīkla OCIT interfeisam</t>
  </si>
  <si>
    <t>Kopā tiešās izmaksas</t>
  </si>
  <si>
    <t>Virsizdevumi (5%)</t>
  </si>
  <si>
    <t>t.sk. darba aizsardzība</t>
  </si>
  <si>
    <t>Peļņa (2%)</t>
  </si>
  <si>
    <t>Darba devēja sociālais nodoklis (24.09%)</t>
  </si>
  <si>
    <t>Kopā</t>
  </si>
  <si>
    <t>PVN 21%</t>
  </si>
  <si>
    <t>Pavisam kopā</t>
  </si>
  <si>
    <t>Kompl.</t>
  </si>
  <si>
    <r>
      <t>Kabelis MCMO 12x1,5 mm</t>
    </r>
    <r>
      <rPr>
        <vertAlign val="superscript"/>
        <sz val="12"/>
        <color indexed="8"/>
        <rFont val="Times New Roman"/>
        <family val="1"/>
        <charset val="186"/>
      </rPr>
      <t>2</t>
    </r>
  </si>
  <si>
    <r>
      <t>Kabelis EKKJ 5x1,5 mm</t>
    </r>
    <r>
      <rPr>
        <vertAlign val="superscript"/>
        <sz val="12"/>
        <color indexed="8"/>
        <rFont val="Times New Roman"/>
        <family val="1"/>
        <charset val="186"/>
      </rPr>
      <t>2</t>
    </r>
  </si>
  <si>
    <r>
      <t>Kabelis 5x6 mm</t>
    </r>
    <r>
      <rPr>
        <vertAlign val="superscript"/>
        <sz val="12"/>
        <color indexed="8"/>
        <rFont val="Times New Roman"/>
        <family val="1"/>
        <charset val="186"/>
      </rPr>
      <t>2</t>
    </r>
  </si>
  <si>
    <t> 1,19</t>
  </si>
  <si>
    <t>Signalpāna izstrāde</t>
  </si>
  <si>
    <t>1,20 </t>
  </si>
  <si>
    <t xml:space="preserve">5 Luksoforu sinhronizācija </t>
  </si>
  <si>
    <t>Signālplānu pārstrāde 4 luksoforiem</t>
  </si>
  <si>
    <t>5 luksoforu pieslēgšana optiskajam kabeļu tīklam</t>
  </si>
  <si>
    <t>Datums</t>
  </si>
  <si>
    <t>No</t>
  </si>
  <si>
    <t>Darba tips</t>
  </si>
  <si>
    <t>Vieta</t>
  </si>
  <si>
    <t>Kļūdas apraksts</t>
  </si>
  <si>
    <t>Apsekojuma NR/daudzums</t>
  </si>
  <si>
    <t>Līdz</t>
  </si>
  <si>
    <t>Darba veicējs</t>
  </si>
  <si>
    <t>Km</t>
  </si>
  <si>
    <t>stundas</t>
  </si>
  <si>
    <t>Darba nr</t>
  </si>
  <si>
    <t>merv</t>
  </si>
  <si>
    <t>cena</t>
  </si>
  <si>
    <t>Daudzums</t>
  </si>
  <si>
    <t>Apgaita</t>
  </si>
  <si>
    <t>Jelgava</t>
  </si>
  <si>
    <t>Maršruta apsekošana</t>
  </si>
  <si>
    <t>2012.01.01-01</t>
  </si>
  <si>
    <t>U. Grunde-Zeiferts</t>
  </si>
  <si>
    <t>2012.01.02-01</t>
  </si>
  <si>
    <t>Sapulce</t>
  </si>
  <si>
    <t>ME</t>
  </si>
  <si>
    <t>Ražošanas sapulce</t>
  </si>
  <si>
    <t>Būvniecība</t>
  </si>
  <si>
    <t>Raiņa-Pasta</t>
  </si>
  <si>
    <t>Signālgalvu uzstādīšana</t>
  </si>
  <si>
    <t>Ē. Aukmanis</t>
  </si>
  <si>
    <t>Signālgalvu pievienošana</t>
  </si>
  <si>
    <t>Info</t>
  </si>
  <si>
    <t>Nenodoto signālgalvu sanešana Mazā noliktavā</t>
  </si>
  <si>
    <t>2012.01.03-01</t>
  </si>
  <si>
    <t>U.Grunde-Zeiferts</t>
  </si>
  <si>
    <r>
      <t>Donatas</t>
    </r>
    <r>
      <rPr>
        <sz val="12"/>
        <rFont val="Times New Roman"/>
        <family val="1"/>
        <charset val="186"/>
      </rPr>
      <t xml:space="preserve"> interesējas par Stacijas MINI luksoforu</t>
    </r>
  </si>
  <si>
    <t>Dokmentacija</t>
  </si>
  <si>
    <t>Skaitītāju rādījumi, P/S žurnāls</t>
  </si>
  <si>
    <t>P/S</t>
  </si>
  <si>
    <t>Rēķinu ievešana P/S</t>
  </si>
  <si>
    <t>Izsaukums</t>
  </si>
  <si>
    <t>Rīgas-Izstādes</t>
  </si>
  <si>
    <r>
      <t xml:space="preserve">Kļūda </t>
    </r>
    <r>
      <rPr>
        <b/>
        <sz val="12"/>
        <rFont val="Times New Roman"/>
        <family val="1"/>
        <charset val="186"/>
      </rPr>
      <t>GEP</t>
    </r>
  </si>
  <si>
    <t>2012.01.03-02</t>
  </si>
  <si>
    <t>Izsaukums luksofora objektā</t>
  </si>
  <si>
    <t>gab.</t>
  </si>
  <si>
    <r>
      <t>Māris Mielavs</t>
    </r>
    <r>
      <rPr>
        <sz val="12"/>
        <rFont val="Times New Roman"/>
        <family val="1"/>
        <charset val="186"/>
      </rPr>
      <t xml:space="preserve"> par meteostaciju uzturēšanu</t>
    </r>
  </si>
  <si>
    <t>Dobeles-Brieža</t>
  </si>
  <si>
    <r>
      <t xml:space="preserve">Andrejs Bobikins </t>
    </r>
    <r>
      <rPr>
        <sz val="12"/>
        <rFont val="Times New Roman"/>
        <family val="1"/>
        <charset val="186"/>
      </rPr>
      <t>liek pārbaudīt skaitītāja rādījumus</t>
    </r>
  </si>
  <si>
    <t>2012.01.03-03</t>
  </si>
  <si>
    <t>Raiņa-Sarmas</t>
  </si>
  <si>
    <t>2012.01.03-04</t>
  </si>
  <si>
    <t>Raiņa-Mātera</t>
  </si>
  <si>
    <t>GP1G1</t>
  </si>
  <si>
    <t>2012.01.03-05</t>
  </si>
  <si>
    <t>Apkope</t>
  </si>
  <si>
    <t>Vadības plates ZKS tipa drošinātāja nomaiņa</t>
  </si>
  <si>
    <t>Bojājuma noteikšana</t>
  </si>
  <si>
    <t>Trūkst balsta vāks</t>
  </si>
  <si>
    <t>2012.01.03-06</t>
  </si>
  <si>
    <t>Balsta vāks</t>
  </si>
  <si>
    <t>Datortehnikas apkope</t>
  </si>
  <si>
    <t>Kopētāja sagatavošana darbam, Veikala printera neveiksmīga instalēšana, Anrda datora papildus konfigurēšana</t>
  </si>
  <si>
    <t>2012.01.04-01</t>
  </si>
  <si>
    <t>Meteostacijas uzturēšanas līguma izmaksas</t>
  </si>
  <si>
    <t>2012.01.04-02</t>
  </si>
  <si>
    <t>Spuldzes maiņa balstā</t>
  </si>
  <si>
    <t>Skaitītāju rādījumi LVC</t>
  </si>
  <si>
    <t>Kopētāja pieinstalēšana serverim, printera resursu izdalīšana, Kopētaja piesaiste Aināra, Andra,Veikala datoram</t>
  </si>
  <si>
    <t>Datortīkla vada ievilšana virs veikala griestiem</t>
  </si>
  <si>
    <t>Projektēšana</t>
  </si>
  <si>
    <r>
      <t>Dzidra Staša</t>
    </r>
    <r>
      <rPr>
        <sz val="12"/>
        <rFont val="Times New Roman"/>
        <family val="1"/>
        <charset val="186"/>
      </rPr>
      <t xml:space="preserve"> par Lietuvas ielas signālplāniem</t>
    </r>
  </si>
  <si>
    <r>
      <t xml:space="preserve">Pie </t>
    </r>
    <r>
      <rPr>
        <b/>
        <sz val="12"/>
        <rFont val="Times New Roman"/>
        <family val="1"/>
        <charset val="186"/>
      </rPr>
      <t>Brigitas</t>
    </r>
    <r>
      <rPr>
        <sz val="12"/>
        <rFont val="Times New Roman"/>
        <family val="1"/>
        <charset val="186"/>
      </rPr>
      <t>. Meteostacijas uzturēšanas līguma izmaksas</t>
    </r>
  </si>
  <si>
    <t>Raiņa-Akadēmijas</t>
  </si>
  <si>
    <r>
      <t>Nolauzti stiprinājuma kronšteini</t>
    </r>
    <r>
      <rPr>
        <sz val="12"/>
        <rFont val="Times New Roman"/>
        <family val="1"/>
        <charset val="186"/>
      </rPr>
      <t xml:space="preserve"> atkārtotāja transporta signālgalvai V3</t>
    </r>
  </si>
  <si>
    <t>2012.01.04-03</t>
  </si>
  <si>
    <t>Signālgalvas demontāža uz balsta</t>
  </si>
  <si>
    <t>Pasūtītāja transporta signālgalvas montāža uz balsta</t>
  </si>
  <si>
    <t>Signālkabeļa Cu 7x1,5 montāža stabā, konsolē</t>
  </si>
  <si>
    <t>Signālkabeļa spaiļu komplekta nomaiņa balstā, konsolē</t>
  </si>
  <si>
    <t>mājās</t>
  </si>
  <si>
    <t>Slodzes savākšana par decembri</t>
  </si>
  <si>
    <t>Maiņa</t>
  </si>
  <si>
    <t>Maiņas nodošana</t>
  </si>
  <si>
    <t>U. Grunde-Zeiferts, E.Aukmanis</t>
  </si>
  <si>
    <t>2012.01.05-01</t>
  </si>
  <si>
    <t>Ē.Aukmanis</t>
  </si>
  <si>
    <t>Dobeles-5.Līnija</t>
  </si>
  <si>
    <t>Gājēju pārejas signāla izsaukšanas pogā pastāvīgs īsslēgums, visu laiku slēdzas iekšā gājēju signāls.WDS Kļūda</t>
  </si>
  <si>
    <t>Transporta signālgalvas uz saliņas nostiprināšanaV1</t>
  </si>
  <si>
    <t>Dobeles-5.līnija</t>
  </si>
  <si>
    <t>WDS antena, zaudējusi sakarus</t>
  </si>
  <si>
    <t>CTCOM interesējās par otikas pieslēgumu Sarmas krustā</t>
  </si>
  <si>
    <t>Raiņa-Tērvetes</t>
  </si>
  <si>
    <t>CTCOM pieslēdz optiku</t>
  </si>
  <si>
    <t>Darbu apkopošana</t>
  </si>
  <si>
    <t>Rīgas-Loka</t>
  </si>
  <si>
    <t>Atvērusies zaļās gaismas sekcija</t>
  </si>
  <si>
    <t>GSM kļūda</t>
  </si>
  <si>
    <t>3C Kalpaka stāvlaukums</t>
  </si>
  <si>
    <t>Lielā-Mātera</t>
  </si>
  <si>
    <t>Iededzies dzeltenais brīdinājuma signāls.</t>
  </si>
  <si>
    <t>Spuldzes nomaiņa uz balsta</t>
  </si>
  <si>
    <t>WDS kļūda</t>
  </si>
  <si>
    <t>Pasta-Edžus</t>
  </si>
  <si>
    <t>Atvēries V2R1 atkārtotāja durtiņas</t>
  </si>
  <si>
    <t>U.Grunde-Zeiferts, Ē. Aukmanis</t>
  </si>
  <si>
    <t>Praktikantu vadīšana</t>
  </si>
  <si>
    <t>Datortehnikas apkalpošana</t>
  </si>
  <si>
    <t>Lielā-Pasta</t>
  </si>
  <si>
    <t>kabeļu uzrādīšana</t>
  </si>
  <si>
    <t>Rēķins par Filozofu-Rūpniecības</t>
  </si>
  <si>
    <t>par Lielā-Pasta modernizāciju, Signālgalvu nodošanu, marķēšanu, nākotnes luksofora objektiem, Meteostacijas uzturēšanu</t>
  </si>
  <si>
    <t>Dobeles-4.līnija</t>
  </si>
  <si>
    <t>Gp1g1 kļūda</t>
  </si>
  <si>
    <t>WDS 3. devēja kļuda, strādā fiksētā programma</t>
  </si>
  <si>
    <r>
      <t>Argils</t>
    </r>
    <r>
      <rPr>
        <sz val="12"/>
        <rFont val="Times New Roman"/>
        <family val="1"/>
        <charset val="186"/>
      </rPr>
      <t xml:space="preserve"> par Čakstes luksofora balsta pārnešanu.</t>
    </r>
  </si>
  <si>
    <t>Lielā-IKI</t>
  </si>
  <si>
    <t>Patvaļigs izsaukums gp2 pogā uz saliņas</t>
  </si>
  <si>
    <t>Luksofora objekta bojājuma noteikšana</t>
  </si>
  <si>
    <t>Pasta-Stacijas</t>
  </si>
  <si>
    <t>Spieguma noplūde balstā. Elektrotrieciens no balsta</t>
  </si>
  <si>
    <r>
      <t>PEEK</t>
    </r>
    <r>
      <rPr>
        <sz val="12"/>
        <rFont val="Times New Roman"/>
        <family val="1"/>
        <charset val="186"/>
      </rPr>
      <t xml:space="preserve"> par Lielā-Mātera modernizāciju</t>
    </r>
  </si>
  <si>
    <t>mājas</t>
  </si>
  <si>
    <t>Info par Luksoforu apkalpošanu</t>
  </si>
  <si>
    <t>Luksofora iekārtas sakārtošana mazā noliktavā</t>
  </si>
  <si>
    <t>Darba telpas kārtošana</t>
  </si>
  <si>
    <r>
      <t>Žurnālu atkārtota pārsūtīšana pa 10-12.2010</t>
    </r>
    <r>
      <rPr>
        <b/>
        <sz val="12"/>
        <rFont val="Times New Roman"/>
        <family val="1"/>
        <charset val="186"/>
      </rPr>
      <t xml:space="preserve"> A.BOBIKINAM</t>
    </r>
  </si>
  <si>
    <t>Dokmentācija</t>
  </si>
  <si>
    <t>Lietuvas ielas specifikācija</t>
  </si>
  <si>
    <t>Luksoforu konkurs</t>
  </si>
  <si>
    <t>Nodošana noliktavā</t>
  </si>
  <si>
    <t>Raiņa-Katoļu</t>
  </si>
  <si>
    <t>Mācību luksoforu</t>
  </si>
  <si>
    <t>Dobeles-Blaumaņa</t>
  </si>
  <si>
    <t>Pogas nodošana noliktavā</t>
  </si>
  <si>
    <t>Nav komunikācijas. GSMS kļūda</t>
  </si>
  <si>
    <t>Signālgalvas aizsargjumtiņa nomaiņa uz balsta</t>
  </si>
  <si>
    <t>Mātera-Svētes</t>
  </si>
  <si>
    <t>Rīgas-Strazdu</t>
  </si>
  <si>
    <t>Izdegusi zaļā lampa.</t>
  </si>
  <si>
    <t>Sagrozīta luksofora galva.</t>
  </si>
  <si>
    <t>Lejgava</t>
  </si>
  <si>
    <t>AAL RLM</t>
  </si>
  <si>
    <t>Lielā-Akadēmijas</t>
  </si>
  <si>
    <t>XKOP</t>
  </si>
  <si>
    <t>GEP</t>
  </si>
  <si>
    <r>
      <t>Māris Mielavs, Andrejs Bobikins</t>
    </r>
    <r>
      <rPr>
        <sz val="12"/>
        <rFont val="Times New Roman"/>
        <family val="1"/>
        <charset val="186"/>
      </rPr>
      <t xml:space="preserve"> par Rīgas Ielas  sinhronizāciju</t>
    </r>
  </si>
  <si>
    <r>
      <t>Peek Traffic</t>
    </r>
    <r>
      <rPr>
        <sz val="12"/>
        <rFont val="Times New Roman"/>
        <family val="1"/>
        <charset val="186"/>
      </rPr>
      <t>, Cenas Kontrolieriem</t>
    </r>
  </si>
  <si>
    <t>Dokumentācija</t>
  </si>
  <si>
    <t>Lielā-Čakstes</t>
  </si>
  <si>
    <t>Tāme balsta pārnešanai</t>
  </si>
  <si>
    <t>3C</t>
  </si>
  <si>
    <t>Raiņa -Kalpaka stāvlaukums</t>
  </si>
  <si>
    <t>Pārslēgts no pagaidu uz stacionāro barošanas vadu</t>
  </si>
  <si>
    <r>
      <t>Andrejs Bobikins</t>
    </r>
    <r>
      <rPr>
        <sz val="12"/>
        <rFont val="Times New Roman"/>
        <family val="1"/>
        <charset val="186"/>
      </rPr>
      <t xml:space="preserve"> prasa Raiņa ielas IP adresses</t>
    </r>
  </si>
  <si>
    <t>Maina</t>
  </si>
  <si>
    <t>U.Grunde-Zeiferts, Ē.Aukmanis</t>
  </si>
  <si>
    <t>Pats no sevis ieslēdzas gājēju signāls.</t>
  </si>
  <si>
    <t>Luksofora objekta bojājuma noteikšana, Silikons uz kontaktiem</t>
  </si>
  <si>
    <t>majās</t>
  </si>
  <si>
    <t>Luksoforu konkursa cenas</t>
  </si>
  <si>
    <t>Gājēja balsta pārnešana</t>
  </si>
  <si>
    <t>Dobeles-Satiksmes</t>
  </si>
  <si>
    <t>Luksofora galvai nokritis jumtiņš.</t>
  </si>
  <si>
    <t>Dobeles-Atmodas</t>
  </si>
  <si>
    <t>Lielā-Māras</t>
  </si>
  <si>
    <t>Rīgas-Pērnavas</t>
  </si>
  <si>
    <t>Nedeg sarkanā gājēju lampa</t>
  </si>
  <si>
    <t>Rūpniecības-Kalpaka</t>
  </si>
  <si>
    <t>Mājas</t>
  </si>
  <si>
    <t>Luksoforu konkursa sertifikāti</t>
  </si>
  <si>
    <t>Saava Atbilstības deklarācija</t>
  </si>
  <si>
    <t>Nav komunikācijas.  Optikas konvertera kļūda</t>
  </si>
  <si>
    <t>Apkpe</t>
  </si>
  <si>
    <t>AAL RLM XP1</t>
  </si>
  <si>
    <t>atslēdzies luksofors</t>
  </si>
  <si>
    <t>Māris Skudra par Optikas konvektoriem</t>
  </si>
  <si>
    <t>A. Buvmeistars interesējas par Nodošanas dokmentāciju</t>
  </si>
  <si>
    <t>Māris Mielavs prasa Meteodevēju kalibrēšanas tāmi</t>
  </si>
  <si>
    <t>Atslēdzies luksofors.</t>
  </si>
  <si>
    <t>Gājēju sekcijā nedeg zaļā lampiņa.</t>
  </si>
  <si>
    <t>Ienāk Raiņa ielas Laika atskaites komunikācijas bloki</t>
  </si>
  <si>
    <t>Skaitītāju radījumu nolasīšana, objektu apsekošana</t>
  </si>
  <si>
    <t>Rīgas-Tērvetes</t>
  </si>
  <si>
    <t>Videokameras bareošanas pārstartēšana</t>
  </si>
  <si>
    <t>Dobeles-%. Līnija</t>
  </si>
  <si>
    <t>SDET</t>
  </si>
  <si>
    <t>Nr. p.k.</t>
  </si>
  <si>
    <t>Darba veids</t>
  </si>
  <si>
    <t>Mērvienība</t>
  </si>
  <si>
    <t>Vienības cena. Ls (bez PVN)</t>
  </si>
  <si>
    <t xml:space="preserve"> Kabeļu sadalnes demontāža</t>
  </si>
  <si>
    <t>kompl.</t>
  </si>
  <si>
    <t>Aizsargcaurules DVK-110 montāža</t>
  </si>
  <si>
    <t>m.</t>
  </si>
  <si>
    <t>Aizsargcaurules DVK-50 montāža</t>
  </si>
  <si>
    <t>Aizsargcaurules DVK-75 montāža</t>
  </si>
  <si>
    <t>Asfalta segumā iebūvējama sensora SensysNetworks VSN 240F (vai ekvivalenta) nomaiņa</t>
  </si>
  <si>
    <t>Asfalta segumā iebūvējama sensora SensysNetworks VSN 240T (vai ekvivalenta) nomaiņa</t>
  </si>
  <si>
    <t>Automātiska slēdža nomaiņa C16-32A 3 fāzu</t>
  </si>
  <si>
    <t>Automātiska slēdža nomaiņa C2-32A 1 fāzu</t>
  </si>
  <si>
    <t>Balsta vāka maiņa</t>
  </si>
  <si>
    <t>Diferenciālas aizsardzības nomaiņa 20A, 300mA 1 fāzu</t>
  </si>
  <si>
    <t>EC-2 astronomiska laika releja nomaiņa</t>
  </si>
  <si>
    <t>EC-2 CPU bloka nomaiņa</t>
  </si>
  <si>
    <t>EC-2 ED316 bloka nomaiņa</t>
  </si>
  <si>
    <t>EC-2 GSM antenas nomaiņa</t>
  </si>
  <si>
    <t>EC-2 IO1616 bloka nomaiņa</t>
  </si>
  <si>
    <t>EC-2 LCM bloka nomaiņa</t>
  </si>
  <si>
    <t>EC-2 MDU bloka nomaiņa</t>
  </si>
  <si>
    <t>EC-2 MMI bloka nomaiņa</t>
  </si>
  <si>
    <t>EC-2 termoregulatora nomaiņa</t>
  </si>
  <si>
    <t>Gājēju izsaukuma pogas nomaiņa</t>
  </si>
  <si>
    <t>Gājēju izsaukuma pogas remonts</t>
  </si>
  <si>
    <t>Gājēju signālgalvas (ar 2 lēcām, 200mm) montāža uz balsta</t>
  </si>
  <si>
    <t>Gājēju signālgalvas (ar 2 lēcām, 200mm) montāža uz balsta (LED 42V)</t>
  </si>
  <si>
    <t>Gājēju signālgalvas (ar 2 lēcām, 200mm) montāža uz balsta (LED)</t>
  </si>
  <si>
    <t>Gājēju signālgalvas (ar 2 lēcām, 200mm) montāža uz konsoles</t>
  </si>
  <si>
    <t>Gājēju signālgalvas uz balsta optiskas virsmas mazgāšana, tīrīšana</t>
  </si>
  <si>
    <t>Kabeļa Al 4x35 montāža</t>
  </si>
  <si>
    <t>Kabeļa Cu 4x16 montāža,</t>
  </si>
  <si>
    <t>Kabeļa gala apdares Raychem EPKT0015 montāža</t>
  </si>
  <si>
    <t>Kabeļa savienojuma uzmavas Raychem POLJ-01/4x10-35 montāža</t>
  </si>
  <si>
    <t>Kabeļa tranšejas rakšana, aizberšana</t>
  </si>
  <si>
    <t>Kabeļu montāža izmantojot horizontālas urbšanas metodi</t>
  </si>
  <si>
    <t>Konsoles demontāža</t>
  </si>
  <si>
    <t>Kontroliera demontāža</t>
  </si>
  <si>
    <t>Kontroliera EC-2 montāža</t>
  </si>
  <si>
    <t>Kontroliera signālgrupas pieslēgšana</t>
  </si>
  <si>
    <t xml:space="preserve">Kontroliera signālgrupas spaiļu nomaiņa </t>
  </si>
  <si>
    <t>Kontroliera VSF montāža</t>
  </si>
  <si>
    <t>Kontroliera VTC montāža</t>
  </si>
  <si>
    <t>LSS-4 tipa sadalnes montāža</t>
  </si>
  <si>
    <t>Luksofora balsta h=4m montāža</t>
  </si>
  <si>
    <t>Luksofora balsta h=6m montāža</t>
  </si>
  <si>
    <t>Luksofora balsta pamatnes montāža</t>
  </si>
  <si>
    <t>Luksofora balsta taisnošana, remonts</t>
  </si>
  <si>
    <t>15. 00</t>
  </si>
  <si>
    <t>Luksofora konsoles h=6,5m montāža</t>
  </si>
  <si>
    <t>Luksofora konsoles pamatnes montāža</t>
  </si>
  <si>
    <t>Luksofora konsoles taisnošana, remonts</t>
  </si>
  <si>
    <t>st.</t>
  </si>
  <si>
    <t>Luksofora objekta signālplāna izstrāde</t>
  </si>
  <si>
    <t>Luksofora staba demontāža</t>
  </si>
  <si>
    <t>km</t>
  </si>
  <si>
    <t>Papīldsekcijas transporta signālgalvas (ar 1 lēcu, 300mm) montāža uz balsta</t>
  </si>
  <si>
    <t>Papīldsekcijas transporta signālgalvas (ar 1 lēcu, 300mm) montāža uz balsta (LED 42V)</t>
  </si>
  <si>
    <t>Papīldsekcijas transporta signālgalvas (ar 1 lēcu, 300mm) montāža uz balsta (LED)</t>
  </si>
  <si>
    <t>Papīldsekcijas transporta signālgalvas (ar 1 lēcu, 300mm) montāža uz konsoles (LED 42V)</t>
  </si>
  <si>
    <t>Papīldsekcijas transporta signālgalvas (ar 1 lēcu, 300mm) montāža uz konsoles (LED)</t>
  </si>
  <si>
    <t>Papīldsekcijas transporta signālgalvas (ar 1 lēcu, 300mm) nomaiņa uz konsoles</t>
  </si>
  <si>
    <t>Pārsprieguma novadītāja ieliktņa nomaiņa</t>
  </si>
  <si>
    <t>Pārsprieguma novadītāja nomaiņa 1 fāzu, 65kA, līdz 1,5kV</t>
  </si>
  <si>
    <t>Pasūtītāja aizsardzības elementa nomaiņa</t>
  </si>
  <si>
    <t>Pasūtītāja balsta montāža</t>
  </si>
  <si>
    <t>Pasūtītāja gājēju signālgavas montāža</t>
  </si>
  <si>
    <t>Pasūtītāja kontroliera montāža</t>
  </si>
  <si>
    <t xml:space="preserve">Pasūtītāja pamatnes montāža </t>
  </si>
  <si>
    <t>Pasūtītāja signāllēcas nomaiņa uz balsta</t>
  </si>
  <si>
    <t>Pasūtītāja signāllēcas nomaiņa uz konsoles</t>
  </si>
  <si>
    <t>Pasūtītāja transporta signālgalvas montāža uz konsoles</t>
  </si>
  <si>
    <t>Pasūtītāja vadības plates nomaiņa</t>
  </si>
  <si>
    <r>
      <t>Sensora signāla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atkārtotāja SensysNetworks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RP 240B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</si>
  <si>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r>
      <t>Sensora signāla uztvērēja SensysNetworks AP 240-E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</si>
  <si>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t>Signālgalvas aizsargjumtiņa nomaiņa uz konsoles</t>
  </si>
  <si>
    <t>Signālgalvas ar papīldsekciju atstarojošā rāmīša nomaiņa uz balsta</t>
  </si>
  <si>
    <t>Signālgalvas ar papīldsekciju atstarojošā rāmīša nomaiņa uz konsoles</t>
  </si>
  <si>
    <t>Signālgalvas atstarojošā rāmīša nomaiņa uz balsta</t>
  </si>
  <si>
    <t>Signālgalvas atstarojošā rāmīša nomaiņa uz konsoles</t>
  </si>
  <si>
    <t>Signālgalvas demontāža uz konsoles</t>
  </si>
  <si>
    <t>Signālkabeļa Cu 12x1,5 montāža</t>
  </si>
  <si>
    <t>Signālkabeļa Cu 12x2,5 montāža</t>
  </si>
  <si>
    <t>Signālkabeļa Cu 19x1,5 montāža</t>
  </si>
  <si>
    <t>Signālkabeļa Cu 19x2,5 montāža</t>
  </si>
  <si>
    <t>Signālkabeļa Cu 27x1,5 montāža</t>
  </si>
  <si>
    <t>Signālkabeļa Cu 27x2,5 montāža</t>
  </si>
  <si>
    <t>Signālkabeļa Cu 3x1,5 montāža</t>
  </si>
  <si>
    <t>Signālkabeļa Cu 3x2,5 montāža</t>
  </si>
  <si>
    <t>Signālkabeļa Cu 4x1,5 montāža</t>
  </si>
  <si>
    <t>Signālkabeļa Cu 4x2,5 montāža</t>
  </si>
  <si>
    <t>Signālkabeļa Cu 7x1,5 montāža</t>
  </si>
  <si>
    <t>Signālkabeļa Cu 7x2,5 montāža</t>
  </si>
  <si>
    <t>Signālkabeļa Cu 7x2,5 montāža stabā, konsolē</t>
  </si>
  <si>
    <t>Signāllēcas (200mm) nomaiņa uz balsta</t>
  </si>
  <si>
    <t>Signāllēcas (300mm) nomaiņa uz balsta</t>
  </si>
  <si>
    <t>Signāllēcas (300mm) nomaiņa uz konsoles</t>
  </si>
  <si>
    <t>Signāllēcas (LED 42V, 300mm) nomaiņa uz balsta</t>
  </si>
  <si>
    <t>Signāllēcas (LED 42V,200mm) nomaiņa uz balsta</t>
  </si>
  <si>
    <t>Signāllēcas (LED 42V,300mm) nomaiņa uz konsoles</t>
  </si>
  <si>
    <t>Signāllēcas (LED, 200mm) nomaiņa uz balsta</t>
  </si>
  <si>
    <t>Signāllēcas (LED, 300mm) nomaiņa uz balsta</t>
  </si>
  <si>
    <t>Signāllēcas (LED,300mm) nomaiņa uz konsoles</t>
  </si>
  <si>
    <t>Signāllentas montāža</t>
  </si>
  <si>
    <t>Skaņas signāla iekārtas nomaiņa</t>
  </si>
  <si>
    <t>SP-7 tipa sadalnes montāža</t>
  </si>
  <si>
    <t>Spuldzes nomaiņa uz konsoles</t>
  </si>
  <si>
    <t>Starpreleja nomaiņa 20A</t>
  </si>
  <si>
    <t>Transporta kustības detektora nomaiņa</t>
  </si>
  <si>
    <t>Transporta kustības detektora regulēšana</t>
  </si>
  <si>
    <t>Transporta signālgalvas (ar 3 lēcām) montāža uz konsoles (LED)</t>
  </si>
  <si>
    <t>Transporta signālgalvas (ar 3 lēcām, 200mm) montāža uz balsta</t>
  </si>
  <si>
    <t>Transporta signālgalvas (ar 3 lēcām, 200mm) montāža uz balsta (LED)</t>
  </si>
  <si>
    <t>Transporta signālgalvas (ar 3 lēcām, 300mm) montāža uz balsta</t>
  </si>
  <si>
    <t>Transporta signālgalvas (ar 3 lēcām, 300mm) montāža uz balsta (LED 42V)</t>
  </si>
  <si>
    <t>Transporta signālgalvas (ar 3 lēcām, 300mm) montāža uz balsta (LED)</t>
  </si>
  <si>
    <t>Transporta signālgalvas (ar 3 lēcām, 300mm) montāža uz konsoles</t>
  </si>
  <si>
    <t>Transporta signālgalvas (ar 3 lēcām, 300mm) montāža uz konsoles (LED 42V)</t>
  </si>
  <si>
    <t>Transporta signālgalvas uz balsta optiskas virsmas mazgāšana, tīrīšana</t>
  </si>
  <si>
    <t>Transporta signālgalvas uz konsoles optiskas virsmas mazgāšana, tīrīšana</t>
  </si>
  <si>
    <t>Uzskaites sadalnes E-N-LU-I tipa montāža</t>
  </si>
  <si>
    <t>VSF CPU bloka nomaiņa</t>
  </si>
  <si>
    <t>VSF LK-6 bloka nomaiņa</t>
  </si>
  <si>
    <t>VTC CPU bloka nomaiņa</t>
  </si>
  <si>
    <t>VTC LK-6M bloka nomaiņa</t>
  </si>
  <si>
    <t>VTC mini (VTC-1080, VTC-1040) barošanas bloka nomaiņa</t>
  </si>
  <si>
    <t>VTC mini (VTC-1080, VTC-1040) CPU bloka nomaiņa</t>
  </si>
  <si>
    <t>VTC mini (VTC-1080, VTC-1040) LK bloka nomaiņa</t>
  </si>
  <si>
    <t>VTC mini (VTC-1080, VTC-1040) termoregulatora bloka nomaiņa</t>
  </si>
  <si>
    <t>VTC, VSF barošanas bloka nomaiņa</t>
  </si>
  <si>
    <t>VTC, VSF GDK bloka nomaiņa</t>
  </si>
  <si>
    <t>VTC, VSF GSM antenas nomaiņa</t>
  </si>
  <si>
    <t>VTC, VSF luksofora objekta signālplānu nomaiņa</t>
  </si>
  <si>
    <t>VTC, VSF sildelementa nomaiņa</t>
  </si>
  <si>
    <t>VTC, VSF termoregulatora bloka nomaiņa</t>
  </si>
  <si>
    <t>Akts par Janvāri</t>
  </si>
  <si>
    <t>Pozicija</t>
  </si>
  <si>
    <t>PVN</t>
  </si>
  <si>
    <t>Kopā ar PVN</t>
  </si>
  <si>
    <t>Objekta nosaukums</t>
  </si>
  <si>
    <t>Lielās ielas rekonstrukcija posmā no Jāņa Čakstes bulvāra līdz Dambja ielai , Jelgavā</t>
  </si>
  <si>
    <t>Partneris</t>
  </si>
  <si>
    <t>POZ. Nr.</t>
  </si>
  <si>
    <t>DARBU VEIDS</t>
  </si>
  <si>
    <t>MĒRVIEN.</t>
  </si>
  <si>
    <t>DAUDZUMS</t>
  </si>
  <si>
    <t xml:space="preserve"> CENA 
-Ls-</t>
  </si>
  <si>
    <t>KOPĒJĀS IZMAKSAS 
-Ls-</t>
  </si>
  <si>
    <t>KABEĻU  KANALIZĀCIJA.</t>
  </si>
  <si>
    <t>13A</t>
  </si>
  <si>
    <t xml:space="preserve">Kabeļu kanalizācijas celtniecība vai papildināšana,ja cauruļu skaits blokā: 1                                                                   </t>
  </si>
  <si>
    <t>kan/km</t>
  </si>
  <si>
    <t>13B</t>
  </si>
  <si>
    <t xml:space="preserve">Kabeļu kanalizācijas celtniecība vai papildināšana,ja cauruļu skaits blokā: 2 -6                                                                 </t>
  </si>
  <si>
    <t>Darbu komplekss kabeļu aku uzstādīšanai.</t>
  </si>
  <si>
    <t>13H     K-0,3</t>
  </si>
  <si>
    <t xml:space="preserve">Kabeļu akas PEH uzstādīšana                       </t>
  </si>
  <si>
    <t>13H       K-0,2</t>
  </si>
  <si>
    <t xml:space="preserve"> Atzara 100/50 uzstādīšana                           
</t>
  </si>
  <si>
    <t>13H  K-1.5</t>
  </si>
  <si>
    <t xml:space="preserve">Kabeļu  akas KKC2 uzstādīšana                                   uz esošās kanalizācijas 
</t>
  </si>
  <si>
    <t>13H1  K-1.5</t>
  </si>
  <si>
    <t xml:space="preserve">Kabeļu akas PEH uzstādīšana uz esošās kanalizācijas 
</t>
  </si>
  <si>
    <t>Bojājumu novēršana kabeļu kanalizācijā</t>
  </si>
  <si>
    <t>13K</t>
  </si>
  <si>
    <t>Kabeļu kanalizācijas aku lūku komplektu nomaiņa braucamā daļā un uz ietves</t>
  </si>
  <si>
    <t>OPTISKĀ KABEĻA IEGULDĪŠANAS UN MONTĀŽAS DARBI</t>
  </si>
  <si>
    <t>Optisko kabeļu ieguldīšana</t>
  </si>
  <si>
    <t>14A</t>
  </si>
  <si>
    <t xml:space="preserve">Optiskā kabeļa ieguldīšana kabeļu kanalizācijā                      </t>
  </si>
  <si>
    <t>Uzmavas sagatavošana</t>
  </si>
  <si>
    <t>14M2</t>
  </si>
  <si>
    <t>Uzmavas uzstādīšana un 2 optisko kabeļu iestrāde uzmavā (FIST tipa uzmava)</t>
  </si>
  <si>
    <t>uzmava</t>
  </si>
  <si>
    <t>14M4</t>
  </si>
  <si>
    <t>Jauna optiskā kabeļa pievienošana esošajai uzmavai (FIST tipa uzmava)</t>
  </si>
  <si>
    <t>kabelis</t>
  </si>
  <si>
    <t>Optisko šķiedru metināšana</t>
  </si>
  <si>
    <t>14N1</t>
  </si>
  <si>
    <t>Optiskā kabeļa šķiedru metināšana,  montāžas kvalitātes kontrole pēc montāžas pabeigšanas (jaunieguldīts kabelis)</t>
  </si>
  <si>
    <t>metinājums</t>
  </si>
  <si>
    <t>14N2</t>
  </si>
  <si>
    <t>Optisko šķiedru pārmetināšana esošā uzmavā vai uzmavu skāpī</t>
  </si>
  <si>
    <t>ODF uzstādīšana un montāža</t>
  </si>
  <si>
    <t>14O1</t>
  </si>
  <si>
    <t>Optiskā sadales paneļa (ODF) uzstādīšana</t>
  </si>
  <si>
    <t>14O3</t>
  </si>
  <si>
    <t>Optiskā kabeļa montāža gala iekārtā (ODF) kabelis bez konektoriem</t>
  </si>
  <si>
    <t>šķiedra</t>
  </si>
  <si>
    <t>Mērījumi un dokumentācija</t>
  </si>
  <si>
    <t>14P1</t>
  </si>
  <si>
    <t>Pieņemšanas testēšana un profilaktiskie mērījumi</t>
  </si>
  <si>
    <t>14P2</t>
  </si>
  <si>
    <t>Optiskā kabeļa ļīnijas pases sagatavošana</t>
  </si>
  <si>
    <t>doc.pakete</t>
  </si>
  <si>
    <t>14P3</t>
  </si>
  <si>
    <t>Optiskā kabeļa līnijas pases korekcija pēc atzarojuma izbūves</t>
  </si>
  <si>
    <t>TELEKOMUNIKĀCIJU TĪKLA PROJEKTĒŠANA</t>
  </si>
  <si>
    <t>Izpilddokumentācijas izgatavošana ar komunikāciju ģeogrāfisku piesaistīšanu</t>
  </si>
  <si>
    <t>17A</t>
  </si>
  <si>
    <t>Telekomunikāciju tīklu izpilddokumentācijas izgatavošana saskaņā ar  tehniskajām prasībām (vaļēja tranšeja)</t>
  </si>
  <si>
    <t>Darbu apraksts</t>
  </si>
  <si>
    <t>Uzvārds</t>
  </si>
  <si>
    <t>Vārds</t>
  </si>
  <si>
    <t>Baglajs</t>
  </si>
  <si>
    <t>Denis</t>
  </si>
  <si>
    <t>Balajs</t>
  </si>
  <si>
    <t>Vladislavs</t>
  </si>
  <si>
    <t>Buls</t>
  </si>
  <si>
    <t>Reinis</t>
  </si>
  <si>
    <t>Cinkmanis</t>
  </si>
  <si>
    <t>Heinrihs</t>
  </si>
  <si>
    <t>Demidovs</t>
  </si>
  <si>
    <t>Artjoms</t>
  </si>
  <si>
    <t>Eglītis</t>
  </si>
  <si>
    <t>Lauris</t>
  </si>
  <si>
    <t>Gamanists</t>
  </si>
  <si>
    <t>Nazars</t>
  </si>
  <si>
    <t>Gotsons</t>
  </si>
  <si>
    <t>Mārtiņš</t>
  </si>
  <si>
    <t>Grīnfelds</t>
  </si>
  <si>
    <t>Ritvars</t>
  </si>
  <si>
    <t>Grunde-Zeiferte</t>
  </si>
  <si>
    <t>Gerda</t>
  </si>
  <si>
    <t>Kaznovska</t>
  </si>
  <si>
    <t>Margarita</t>
  </si>
  <si>
    <t>Kārkliņš</t>
  </si>
  <si>
    <t>Kristers</t>
  </si>
  <si>
    <t>Ķemlers</t>
  </si>
  <si>
    <t>Ēriks</t>
  </si>
  <si>
    <t>Ļebedevs</t>
  </si>
  <si>
    <t>Gļebs</t>
  </si>
  <si>
    <t>Matrozis</t>
  </si>
  <si>
    <t>Alberts</t>
  </si>
  <si>
    <t>Mitusovs</t>
  </si>
  <si>
    <t>Dmitrijs</t>
  </si>
  <si>
    <t>Potapenko</t>
  </si>
  <si>
    <t>Andris</t>
  </si>
  <si>
    <t>Sisojevs</t>
  </si>
  <si>
    <t>Adrians</t>
  </si>
  <si>
    <t>Skābardis</t>
  </si>
  <si>
    <t>Emīls Daniels</t>
  </si>
  <si>
    <t>Staškevičs</t>
  </si>
  <si>
    <t>Ričards</t>
  </si>
  <si>
    <t>Šmits</t>
  </si>
  <si>
    <t>Teodors</t>
  </si>
  <si>
    <t>Uļevičs</t>
  </si>
  <si>
    <t>Aleksis Renārs</t>
  </si>
  <si>
    <t>Vecrumba</t>
  </si>
  <si>
    <t>Alise</t>
  </si>
  <si>
    <t>Veide</t>
  </si>
  <si>
    <t>Deivids</t>
  </si>
  <si>
    <t>Zakrepskis</t>
  </si>
  <si>
    <t>Eldars</t>
  </si>
  <si>
    <t>Zovskis</t>
  </si>
  <si>
    <t>Guntars</t>
  </si>
  <si>
    <t>Žukovskis</t>
  </si>
  <si>
    <t>Guntis</t>
  </si>
  <si>
    <t>Variants</t>
  </si>
  <si>
    <t>nr_pk</t>
  </si>
  <si>
    <t>nosaukums</t>
  </si>
  <si>
    <t>vienibas_cena</t>
  </si>
  <si>
    <t>darba_id</t>
  </si>
  <si>
    <t>Mervienibas_id</t>
  </si>
  <si>
    <t>dienas_id</t>
  </si>
  <si>
    <t>pirmdiena</t>
  </si>
  <si>
    <t>otradiena</t>
  </si>
  <si>
    <t>tresdiena</t>
  </si>
  <si>
    <t>ceturdiena</t>
  </si>
  <si>
    <t>piekdiena</t>
  </si>
  <si>
    <t>sesdiena</t>
  </si>
  <si>
    <t>svediena</t>
  </si>
  <si>
    <t>darbatips_id</t>
  </si>
  <si>
    <t>vietas_id</t>
  </si>
  <si>
    <t>darbs_id</t>
  </si>
  <si>
    <t>datums</t>
  </si>
  <si>
    <t>laiks_no</t>
  </si>
  <si>
    <t>kludas_apraksts</t>
  </si>
  <si>
    <t>Ražošanas 2</t>
  </si>
  <si>
    <t>4 par Luksoforu apkalpošanu</t>
  </si>
  <si>
    <t>Patvaļigs 6 gp2 pogā uz saliņas</t>
  </si>
  <si>
    <t>Vadības plates ZKS tipa drošinātāja no10</t>
  </si>
  <si>
    <t>Spuldzes 10 balstā</t>
  </si>
  <si>
    <t>Signālkabeļa spaiļu komplekta no10 balstā, konsolē</t>
  </si>
  <si>
    <t>10s nodošana</t>
  </si>
  <si>
    <t>Spuldzes no10 uz balsta</t>
  </si>
  <si>
    <t>Signālgalvas aizsargjumtiņa no10 uz balsta</t>
  </si>
  <si>
    <t>Māris Mielavs par 2teostaciju uzturēšanu</t>
  </si>
  <si>
    <t>2teostacijas uzturēšanas līguma izmaksas</t>
  </si>
  <si>
    <t>Pie Brigitas. 2teostacijas uzturēšanas līguma izmaksas</t>
  </si>
  <si>
    <t>Tā2 balsta pārnešanai</t>
  </si>
  <si>
    <t>A. Buv2istars interesējas par Nodošanas dok2ntāciju</t>
  </si>
  <si>
    <t>Māris Mielavs prasa 2teodevēju kalibrēšanas tāmi</t>
  </si>
  <si>
    <t>Videoka2ras bareošanas pārstartēšana</t>
  </si>
  <si>
    <t>Skaitītāju rādījumi, 4 žurnāls</t>
  </si>
  <si>
    <t>Rēķinu ievešana 4</t>
  </si>
  <si>
    <t>PEEK par 16 modernizāciju</t>
  </si>
  <si>
    <t>par 18 modernizāciju, Signālgalvu nodošanu, marķēšanu, nākotnes luksofora objektiem, 2teostacijas uzturēšanu</t>
  </si>
  <si>
    <t>30 Kalpaka stāvlaukums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</si>
</sst>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426]ddd;@"/>
    <numFmt numFmtId="166" formatCode="dd\.mm"/>
    <numFmt numFmtId="167" formatCode="h:mm;@"/>
    <numFmt numFmtId="168" formatCode="dd\.mm;@"/>
    <numFmt numFmtId="171" formatCode="yyyy\-mm\-dd;@"/>
  </numFmts>
  <fonts count="39">
    <font>
      <sz val="10"/>
      <name val="Teutonica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eutonica"/>
      <charset val="186"/>
    </font>
    <font>
      <sz val="14"/>
      <name val="Teutonica"/>
      <charset val="186"/>
    </font>
    <font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indexed="10"/>
      <name val="Times New Roman"/>
      <family val="1"/>
    </font>
    <font>
      <vertAlign val="superscript"/>
      <sz val="12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2"/>
      <color indexed="10"/>
      <name val="Times New Roman"/>
      <family val="1"/>
      <charset val="204"/>
    </font>
    <font>
      <vertAlign val="superscript"/>
      <sz val="12"/>
      <color indexed="10"/>
      <name val="Times New Roman"/>
      <family val="1"/>
      <charset val="204"/>
    </font>
    <font>
      <vertAlign val="superscript"/>
      <sz val="12"/>
      <color indexed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Arial"/>
      <charset val="186"/>
    </font>
    <font>
      <sz val="12"/>
      <name val="Times New Roman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Verdana"/>
      <family val="2"/>
      <charset val="186"/>
    </font>
    <font>
      <sz val="10"/>
      <name val="Arial"/>
      <charset val="204"/>
    </font>
    <font>
      <b/>
      <sz val="9"/>
      <color indexed="9"/>
      <name val="Arial Baltic"/>
      <charset val="186"/>
    </font>
    <font>
      <b/>
      <sz val="9"/>
      <name val="Arial Baltic"/>
      <charset val="186"/>
    </font>
    <font>
      <sz val="10"/>
      <name val="LPalatino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9"/>
      <color indexed="42"/>
      <name val="Times New Roman"/>
      <family val="1"/>
      <charset val="186"/>
    </font>
    <font>
      <b/>
      <sz val="2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trike/>
      <sz val="12"/>
      <color theme="1"/>
      <name val="Times New Roman"/>
      <family val="1"/>
      <charset val="186"/>
    </font>
    <font>
      <b/>
      <sz val="10"/>
      <name val="Teutonica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22" fillId="0" borderId="0"/>
    <xf numFmtId="0" fontId="23" fillId="0" borderId="0"/>
    <xf numFmtId="0" fontId="23" fillId="0" borderId="0"/>
    <xf numFmtId="0" fontId="27" fillId="0" borderId="0"/>
    <xf numFmtId="0" fontId="30" fillId="0" borderId="0"/>
  </cellStyleXfs>
  <cellXfs count="195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/>
    </xf>
    <xf numFmtId="2" fontId="4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2" xfId="2" applyFont="1" applyBorder="1" applyAlignment="1">
      <alignment horizontal="center" vertical="center" textRotation="90"/>
    </xf>
    <xf numFmtId="0" fontId="2" fillId="0" borderId="2" xfId="2" applyNumberFormat="1" applyFont="1" applyBorder="1" applyAlignment="1">
      <alignment horizontal="center" vertical="center" textRotation="90" wrapText="1"/>
    </xf>
    <xf numFmtId="2" fontId="2" fillId="0" borderId="2" xfId="2" applyNumberFormat="1" applyFont="1" applyFill="1" applyBorder="1" applyAlignment="1">
      <alignment horizontal="center" vertical="center" textRotation="90"/>
    </xf>
    <xf numFmtId="2" fontId="2" fillId="0" borderId="2" xfId="2" applyNumberFormat="1" applyFont="1" applyBorder="1" applyAlignment="1">
      <alignment horizontal="center" vertical="center" textRotation="90"/>
    </xf>
    <xf numFmtId="2" fontId="4" fillId="0" borderId="2" xfId="2" applyNumberFormat="1" applyFont="1" applyBorder="1" applyAlignment="1">
      <alignment horizontal="center" vertical="center" textRotation="90"/>
    </xf>
    <xf numFmtId="2" fontId="2" fillId="0" borderId="2" xfId="0" applyNumberFormat="1" applyFont="1" applyBorder="1" applyAlignment="1">
      <alignment horizontal="center" vertical="center" textRotation="90"/>
    </xf>
    <xf numFmtId="2" fontId="4" fillId="0" borderId="2" xfId="0" applyNumberFormat="1" applyFont="1" applyBorder="1" applyAlignment="1">
      <alignment horizontal="center" vertical="center" textRotation="90"/>
    </xf>
    <xf numFmtId="1" fontId="4" fillId="2" borderId="2" xfId="1" applyNumberFormat="1" applyFont="1" applyFill="1" applyBorder="1" applyAlignment="1" applyProtection="1">
      <alignment horizontal="center" vertical="center"/>
      <protection hidden="1"/>
    </xf>
    <xf numFmtId="1" fontId="9" fillId="2" borderId="2" xfId="1" applyNumberFormat="1" applyFont="1" applyFill="1" applyBorder="1" applyAlignment="1" applyProtection="1">
      <alignment horizontal="center" vertical="center" wrapText="1"/>
      <protection hidden="1"/>
    </xf>
    <xf numFmtId="1" fontId="2" fillId="2" borderId="2" xfId="1" applyNumberFormat="1" applyFont="1" applyFill="1" applyBorder="1" applyAlignment="1" applyProtection="1">
      <alignment horizontal="center" vertical="center"/>
      <protection hidden="1"/>
    </xf>
    <xf numFmtId="1" fontId="4" fillId="0" borderId="0" xfId="1" applyNumberFormat="1" applyFont="1" applyFill="1" applyAlignment="1">
      <alignment vertical="center"/>
    </xf>
    <xf numFmtId="1" fontId="4" fillId="3" borderId="2" xfId="1" applyNumberFormat="1" applyFont="1" applyFill="1" applyBorder="1" applyAlignment="1" applyProtection="1">
      <alignment horizontal="center" vertical="center"/>
      <protection hidden="1"/>
    </xf>
    <xf numFmtId="1" fontId="9" fillId="3" borderId="2" xfId="1" applyNumberFormat="1" applyFont="1" applyFill="1" applyBorder="1" applyAlignment="1" applyProtection="1">
      <alignment horizontal="center" vertical="center" wrapText="1"/>
      <protection hidden="1"/>
    </xf>
    <xf numFmtId="1" fontId="2" fillId="3" borderId="2" xfId="1" applyNumberFormat="1" applyFont="1" applyFill="1" applyBorder="1" applyAlignment="1" applyProtection="1">
      <alignment horizontal="center" vertical="center"/>
      <protection hidden="1"/>
    </xf>
    <xf numFmtId="1" fontId="4" fillId="3" borderId="0" xfId="1" applyNumberFormat="1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2" xfId="1" applyFont="1" applyFill="1" applyBorder="1" applyAlignment="1">
      <alignment vertical="center"/>
    </xf>
    <xf numFmtId="2" fontId="2" fillId="0" borderId="2" xfId="1" applyNumberFormat="1" applyFont="1" applyFill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8" fillId="0" borderId="0" xfId="1" applyFont="1" applyFill="1"/>
    <xf numFmtId="0" fontId="9" fillId="0" borderId="0" xfId="1" applyFont="1" applyFill="1" applyAlignment="1">
      <alignment horizontal="left"/>
    </xf>
    <xf numFmtId="0" fontId="3" fillId="0" borderId="0" xfId="1" applyFont="1" applyFill="1"/>
    <xf numFmtId="1" fontId="4" fillId="2" borderId="2" xfId="1" applyNumberFormat="1" applyFont="1" applyFill="1" applyBorder="1" applyAlignment="1" applyProtection="1">
      <alignment horizontal="center"/>
      <protection hidden="1"/>
    </xf>
    <xf numFmtId="1" fontId="2" fillId="2" borderId="2" xfId="1" applyNumberFormat="1" applyFont="1" applyFill="1" applyBorder="1" applyAlignment="1" applyProtection="1">
      <alignment horizontal="center"/>
      <protection hidden="1"/>
    </xf>
    <xf numFmtId="1" fontId="4" fillId="0" borderId="0" xfId="1" applyNumberFormat="1" applyFont="1" applyFill="1"/>
    <xf numFmtId="1" fontId="4" fillId="3" borderId="2" xfId="1" applyNumberFormat="1" applyFont="1" applyFill="1" applyBorder="1" applyAlignment="1" applyProtection="1">
      <alignment horizontal="center"/>
      <protection hidden="1"/>
    </xf>
    <xf numFmtId="1" fontId="9" fillId="3" borderId="2" xfId="1" applyNumberFormat="1" applyFont="1" applyFill="1" applyBorder="1" applyAlignment="1" applyProtection="1">
      <alignment horizontal="center"/>
      <protection hidden="1"/>
    </xf>
    <xf numFmtId="1" fontId="2" fillId="3" borderId="2" xfId="1" applyNumberFormat="1" applyFont="1" applyFill="1" applyBorder="1" applyAlignment="1" applyProtection="1">
      <alignment horizontal="center"/>
      <protection hidden="1"/>
    </xf>
    <xf numFmtId="1" fontId="4" fillId="3" borderId="0" xfId="1" applyNumberFormat="1" applyFont="1" applyFill="1"/>
    <xf numFmtId="0" fontId="2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9" fillId="0" borderId="2" xfId="2" applyFont="1" applyFill="1" applyBorder="1" applyAlignment="1">
      <alignment horizontal="right" wrapText="1"/>
    </xf>
    <xf numFmtId="0" fontId="11" fillId="0" borderId="2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right" vertical="top" wrapText="1"/>
    </xf>
    <xf numFmtId="0" fontId="3" fillId="0" borderId="2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right" vertical="center"/>
    </xf>
    <xf numFmtId="0" fontId="3" fillId="0" borderId="2" xfId="1" applyFont="1" applyFill="1" applyBorder="1"/>
    <xf numFmtId="0" fontId="9" fillId="0" borderId="2" xfId="3" applyFont="1" applyBorder="1" applyAlignment="1">
      <alignment horizontal="left" vertical="center"/>
    </xf>
    <xf numFmtId="49" fontId="9" fillId="0" borderId="2" xfId="3" applyNumberFormat="1" applyFont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2" fontId="9" fillId="0" borderId="2" xfId="3" applyNumberFormat="1" applyFont="1" applyBorder="1" applyAlignment="1">
      <alignment horizontal="center" vertical="center"/>
    </xf>
    <xf numFmtId="164" fontId="9" fillId="0" borderId="2" xfId="3" applyNumberFormat="1" applyFont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165" fontId="3" fillId="0" borderId="2" xfId="3" applyNumberFormat="1" applyFont="1" applyBorder="1" applyAlignment="1">
      <alignment horizontal="left" vertical="center"/>
    </xf>
    <xf numFmtId="166" fontId="3" fillId="0" borderId="2" xfId="3" applyNumberFormat="1" applyFont="1" applyBorder="1" applyAlignment="1">
      <alignment vertical="center" wrapText="1"/>
    </xf>
    <xf numFmtId="20" fontId="3" fillId="0" borderId="2" xfId="3" applyNumberFormat="1" applyFont="1" applyFill="1" applyBorder="1" applyAlignment="1">
      <alignment horizontal="left" vertical="center"/>
    </xf>
    <xf numFmtId="20" fontId="3" fillId="0" borderId="2" xfId="3" applyNumberFormat="1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2" fontId="3" fillId="0" borderId="2" xfId="3" applyNumberFormat="1" applyFont="1" applyBorder="1" applyAlignment="1">
      <alignment horizontal="center" vertical="center"/>
    </xf>
    <xf numFmtId="164" fontId="3" fillId="0" borderId="2" xfId="3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3" fillId="0" borderId="2" xfId="3" applyFont="1" applyFill="1" applyBorder="1" applyAlignment="1">
      <alignment horizontal="left" vertical="center"/>
    </xf>
    <xf numFmtId="2" fontId="3" fillId="0" borderId="2" xfId="3" applyNumberFormat="1" applyFont="1" applyBorder="1" applyAlignment="1">
      <alignment horizontal="left" vertical="center"/>
    </xf>
    <xf numFmtId="0" fontId="3" fillId="0" borderId="2" xfId="3" applyFont="1" applyFill="1" applyBorder="1" applyAlignment="1">
      <alignment horizontal="left" vertical="center" wrapText="1"/>
    </xf>
    <xf numFmtId="0" fontId="24" fillId="0" borderId="2" xfId="4" applyFont="1" applyBorder="1" applyAlignment="1">
      <alignment horizontal="left" vertical="top"/>
    </xf>
    <xf numFmtId="0" fontId="3" fillId="0" borderId="2" xfId="3" applyFont="1" applyBorder="1" applyAlignment="1">
      <alignment horizontal="center" vertical="center"/>
    </xf>
    <xf numFmtId="167" fontId="3" fillId="0" borderId="2" xfId="3" applyNumberFormat="1" applyFont="1" applyFill="1" applyBorder="1" applyAlignment="1">
      <alignment horizontal="left" vertical="center"/>
    </xf>
    <xf numFmtId="168" fontId="9" fillId="0" borderId="2" xfId="3" applyNumberFormat="1" applyFont="1" applyBorder="1" applyAlignment="1">
      <alignment vertical="top" wrapText="1"/>
    </xf>
    <xf numFmtId="0" fontId="3" fillId="0" borderId="2" xfId="3" applyFont="1" applyBorder="1" applyAlignment="1">
      <alignment horizontal="left"/>
    </xf>
    <xf numFmtId="0" fontId="24" fillId="0" borderId="2" xfId="3" applyFont="1" applyBorder="1" applyAlignment="1">
      <alignment horizontal="left" vertical="top"/>
    </xf>
    <xf numFmtId="49" fontId="3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0" fontId="25" fillId="4" borderId="7" xfId="4" applyFont="1" applyFill="1" applyBorder="1" applyAlignment="1">
      <alignment horizontal="center" wrapText="1"/>
    </xf>
    <xf numFmtId="4" fontId="25" fillId="4" borderId="7" xfId="4" applyNumberFormat="1" applyFont="1" applyFill="1" applyBorder="1" applyAlignment="1">
      <alignment horizontal="center" wrapText="1"/>
    </xf>
    <xf numFmtId="0" fontId="3" fillId="0" borderId="0" xfId="3" applyFont="1" applyAlignment="1">
      <alignment vertical="center" wrapText="1"/>
    </xf>
    <xf numFmtId="0" fontId="24" fillId="0" borderId="8" xfId="4" applyFont="1" applyBorder="1" applyAlignment="1">
      <alignment horizontal="right" vertical="top"/>
    </xf>
    <xf numFmtId="0" fontId="24" fillId="0" borderId="8" xfId="4" applyFont="1" applyBorder="1" applyAlignment="1">
      <alignment horizontal="left" vertical="top"/>
    </xf>
    <xf numFmtId="0" fontId="24" fillId="0" borderId="8" xfId="4" applyFont="1" applyBorder="1" applyAlignment="1">
      <alignment horizontal="center" vertical="top"/>
    </xf>
    <xf numFmtId="4" fontId="24" fillId="0" borderId="8" xfId="4" applyNumberFormat="1" applyFont="1" applyBorder="1" applyAlignment="1">
      <alignment horizontal="center" vertical="top"/>
    </xf>
    <xf numFmtId="0" fontId="24" fillId="0" borderId="8" xfId="4" applyFont="1" applyBorder="1" applyAlignment="1">
      <alignment horizontal="center"/>
    </xf>
    <xf numFmtId="0" fontId="3" fillId="0" borderId="0" xfId="3" applyFont="1" applyAlignment="1">
      <alignment vertical="center"/>
    </xf>
    <xf numFmtId="0" fontId="23" fillId="0" borderId="0" xfId="5" applyAlignment="1">
      <alignment horizontal="left"/>
    </xf>
    <xf numFmtId="0" fontId="23" fillId="0" borderId="0" xfId="5" applyAlignment="1">
      <alignment horizontal="center"/>
    </xf>
    <xf numFmtId="2" fontId="23" fillId="0" borderId="0" xfId="5" applyNumberFormat="1" applyAlignment="1">
      <alignment horizontal="center"/>
    </xf>
    <xf numFmtId="164" fontId="23" fillId="0" borderId="0" xfId="5" applyNumberFormat="1" applyAlignment="1">
      <alignment horizontal="center"/>
    </xf>
    <xf numFmtId="0" fontId="23" fillId="0" borderId="0" xfId="5"/>
    <xf numFmtId="2" fontId="9" fillId="0" borderId="2" xfId="5" applyNumberFormat="1" applyFont="1" applyBorder="1" applyAlignment="1">
      <alignment horizontal="center"/>
    </xf>
    <xf numFmtId="164" fontId="9" fillId="0" borderId="2" xfId="5" applyNumberFormat="1" applyFont="1" applyBorder="1" applyAlignment="1">
      <alignment horizontal="center"/>
    </xf>
    <xf numFmtId="0" fontId="23" fillId="0" borderId="2" xfId="5" applyBorder="1" applyAlignment="1">
      <alignment horizontal="left"/>
    </xf>
    <xf numFmtId="0" fontId="23" fillId="0" borderId="2" xfId="5" applyBorder="1" applyAlignment="1">
      <alignment horizontal="center"/>
    </xf>
    <xf numFmtId="2" fontId="23" fillId="0" borderId="2" xfId="5" applyNumberFormat="1" applyBorder="1" applyAlignment="1">
      <alignment horizontal="center"/>
    </xf>
    <xf numFmtId="164" fontId="23" fillId="0" borderId="2" xfId="5" applyNumberFormat="1" applyBorder="1" applyAlignment="1">
      <alignment horizontal="center"/>
    </xf>
    <xf numFmtId="0" fontId="27" fillId="0" borderId="0" xfId="6"/>
    <xf numFmtId="0" fontId="28" fillId="5" borderId="9" xfId="6" applyFont="1" applyFill="1" applyBorder="1" applyAlignment="1">
      <alignment vertical="center"/>
    </xf>
    <xf numFmtId="0" fontId="29" fillId="0" borderId="9" xfId="6" applyFont="1" applyBorder="1" applyAlignment="1" applyProtection="1">
      <alignment horizontal="center" wrapText="1"/>
      <protection locked="0"/>
    </xf>
    <xf numFmtId="49" fontId="29" fillId="0" borderId="9" xfId="6" applyNumberFormat="1" applyFont="1" applyBorder="1" applyProtection="1">
      <protection locked="0"/>
    </xf>
    <xf numFmtId="0" fontId="28" fillId="5" borderId="9" xfId="6" applyFont="1" applyFill="1" applyBorder="1" applyAlignment="1">
      <alignment horizontal="center" vertical="center"/>
    </xf>
    <xf numFmtId="0" fontId="29" fillId="0" borderId="9" xfId="6" applyFont="1" applyFill="1" applyBorder="1" applyAlignment="1">
      <alignment horizontal="center"/>
    </xf>
    <xf numFmtId="0" fontId="31" fillId="2" borderId="10" xfId="7" quotePrefix="1" applyFont="1" applyFill="1" applyBorder="1" applyAlignment="1">
      <alignment horizontal="center" vertical="center" wrapText="1"/>
    </xf>
    <xf numFmtId="0" fontId="31" fillId="2" borderId="10" xfId="7" applyFont="1" applyFill="1" applyBorder="1" applyAlignment="1">
      <alignment horizontal="center" vertical="center" wrapText="1"/>
    </xf>
    <xf numFmtId="0" fontId="31" fillId="2" borderId="11" xfId="7" applyFont="1" applyFill="1" applyBorder="1" applyAlignment="1">
      <alignment horizontal="center" vertical="center" wrapText="1"/>
    </xf>
    <xf numFmtId="0" fontId="4" fillId="2" borderId="12" xfId="6" applyFont="1" applyFill="1" applyBorder="1" applyAlignment="1">
      <alignment horizontal="center" vertical="center" wrapText="1"/>
    </xf>
    <xf numFmtId="2" fontId="4" fillId="2" borderId="12" xfId="6" applyNumberFormat="1" applyFont="1" applyFill="1" applyBorder="1" applyAlignment="1">
      <alignment horizontal="center" vertical="center" wrapText="1"/>
    </xf>
    <xf numFmtId="0" fontId="4" fillId="0" borderId="13" xfId="6" applyFont="1" applyFill="1" applyBorder="1" applyAlignment="1">
      <alignment horizontal="center" vertical="center" wrapText="1"/>
    </xf>
    <xf numFmtId="0" fontId="4" fillId="0" borderId="13" xfId="6" applyFont="1" applyFill="1" applyBorder="1" applyAlignment="1" applyProtection="1">
      <alignment horizontal="center" vertical="center" wrapText="1"/>
      <protection locked="0"/>
    </xf>
    <xf numFmtId="2" fontId="32" fillId="0" borderId="13" xfId="6" applyNumberFormat="1" applyFont="1" applyBorder="1" applyAlignment="1">
      <alignment horizontal="center" vertical="center"/>
    </xf>
    <xf numFmtId="2" fontId="4" fillId="0" borderId="13" xfId="7" applyNumberFormat="1" applyFont="1" applyBorder="1" applyAlignment="1">
      <alignment horizontal="center" vertical="center" wrapText="1"/>
    </xf>
    <xf numFmtId="0" fontId="4" fillId="0" borderId="14" xfId="6" applyFont="1" applyFill="1" applyBorder="1" applyAlignment="1">
      <alignment horizontal="center" vertical="center" wrapText="1"/>
    </xf>
    <xf numFmtId="0" fontId="4" fillId="0" borderId="14" xfId="6" applyFont="1" applyFill="1" applyBorder="1" applyAlignment="1" applyProtection="1">
      <alignment horizontal="center" vertical="center" wrapText="1"/>
      <protection locked="0"/>
    </xf>
    <xf numFmtId="2" fontId="32" fillId="0" borderId="14" xfId="6" applyNumberFormat="1" applyFont="1" applyBorder="1" applyAlignment="1">
      <alignment horizontal="center" vertical="center"/>
    </xf>
    <xf numFmtId="2" fontId="4" fillId="0" borderId="14" xfId="7" applyNumberFormat="1" applyFont="1" applyBorder="1" applyAlignment="1">
      <alignment horizontal="center" vertical="center" wrapText="1"/>
    </xf>
    <xf numFmtId="0" fontId="4" fillId="6" borderId="14" xfId="6" applyFont="1" applyFill="1" applyBorder="1" applyAlignment="1">
      <alignment horizontal="center" vertical="center" wrapText="1"/>
    </xf>
    <xf numFmtId="2" fontId="4" fillId="6" borderId="14" xfId="6" applyNumberFormat="1" applyFont="1" applyFill="1" applyBorder="1" applyAlignment="1">
      <alignment horizontal="center" vertical="center" wrapText="1"/>
    </xf>
    <xf numFmtId="0" fontId="4" fillId="0" borderId="15" xfId="6" applyFont="1" applyFill="1" applyBorder="1" applyAlignment="1">
      <alignment horizontal="center" vertical="center" wrapText="1"/>
    </xf>
    <xf numFmtId="0" fontId="4" fillId="0" borderId="15" xfId="6" applyFont="1" applyFill="1" applyBorder="1" applyAlignment="1" applyProtection="1">
      <alignment horizontal="center" vertical="center" wrapText="1"/>
      <protection locked="0"/>
    </xf>
    <xf numFmtId="2" fontId="32" fillId="0" borderId="15" xfId="6" applyNumberFormat="1" applyFont="1" applyBorder="1" applyAlignment="1">
      <alignment horizontal="center" vertical="center"/>
    </xf>
    <xf numFmtId="0" fontId="4" fillId="6" borderId="13" xfId="6" applyFont="1" applyFill="1" applyBorder="1" applyAlignment="1">
      <alignment horizontal="center" vertical="center" wrapText="1"/>
    </xf>
    <xf numFmtId="2" fontId="4" fillId="6" borderId="13" xfId="6" applyNumberFormat="1" applyFont="1" applyFill="1" applyBorder="1" applyAlignment="1">
      <alignment horizontal="center" vertical="center" wrapText="1"/>
    </xf>
    <xf numFmtId="0" fontId="32" fillId="6" borderId="14" xfId="6" applyFont="1" applyFill="1" applyBorder="1" applyAlignment="1">
      <alignment horizontal="center" vertical="center" wrapText="1"/>
    </xf>
    <xf numFmtId="0" fontId="4" fillId="6" borderId="14" xfId="6" applyFont="1" applyFill="1" applyBorder="1" applyAlignment="1" applyProtection="1">
      <alignment horizontal="center" vertical="center" wrapText="1"/>
    </xf>
    <xf numFmtId="2" fontId="32" fillId="6" borderId="14" xfId="6" applyNumberFormat="1" applyFont="1" applyFill="1" applyBorder="1" applyAlignment="1">
      <alignment horizontal="center" vertical="center"/>
    </xf>
    <xf numFmtId="0" fontId="32" fillId="0" borderId="14" xfId="6" applyFont="1" applyFill="1" applyBorder="1" applyAlignment="1">
      <alignment horizontal="center" vertical="center" wrapText="1"/>
    </xf>
    <xf numFmtId="2" fontId="32" fillId="0" borderId="14" xfId="6" applyNumberFormat="1" applyFont="1" applyFill="1" applyBorder="1" applyAlignment="1">
      <alignment horizontal="center" vertical="center"/>
    </xf>
    <xf numFmtId="2" fontId="4" fillId="0" borderId="14" xfId="7" applyNumberFormat="1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2" fontId="2" fillId="2" borderId="12" xfId="6" applyNumberFormat="1" applyFont="1" applyFill="1" applyBorder="1" applyAlignment="1">
      <alignment horizontal="center" vertical="center" wrapText="1"/>
    </xf>
    <xf numFmtId="0" fontId="33" fillId="6" borderId="14" xfId="6" applyFont="1" applyFill="1" applyBorder="1" applyAlignment="1">
      <alignment horizontal="center" vertical="center" wrapText="1"/>
    </xf>
    <xf numFmtId="2" fontId="33" fillId="6" borderId="14" xfId="6" applyNumberFormat="1" applyFont="1" applyFill="1" applyBorder="1" applyAlignment="1">
      <alignment horizontal="center" vertical="center" wrapText="1"/>
    </xf>
    <xf numFmtId="0" fontId="9" fillId="0" borderId="0" xfId="5" applyFont="1" applyAlignment="1">
      <alignment horizontal="left"/>
    </xf>
    <xf numFmtId="0" fontId="3" fillId="0" borderId="2" xfId="5" applyFont="1" applyBorder="1" applyAlignment="1">
      <alignment horizontal="left"/>
    </xf>
    <xf numFmtId="0" fontId="9" fillId="0" borderId="2" xfId="5" applyFont="1" applyBorder="1" applyAlignment="1">
      <alignment horizontal="center" vertical="center"/>
    </xf>
    <xf numFmtId="2" fontId="9" fillId="0" borderId="2" xfId="5" applyNumberFormat="1" applyFont="1" applyBorder="1" applyAlignment="1">
      <alignment horizontal="center" vertical="center"/>
    </xf>
    <xf numFmtId="164" fontId="9" fillId="0" borderId="2" xfId="5" applyNumberFormat="1" applyFont="1" applyBorder="1" applyAlignment="1">
      <alignment horizontal="center" vertical="center"/>
    </xf>
    <xf numFmtId="0" fontId="23" fillId="0" borderId="0" xfId="5" applyAlignment="1">
      <alignment horizontal="center" vertical="center"/>
    </xf>
    <xf numFmtId="0" fontId="9" fillId="0" borderId="2" xfId="3" applyFont="1" applyBorder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left" wrapText="1"/>
    </xf>
    <xf numFmtId="0" fontId="3" fillId="0" borderId="0" xfId="3" applyFont="1" applyAlignment="1">
      <alignment horizontal="left" vertical="center" wrapText="1"/>
    </xf>
    <xf numFmtId="0" fontId="24" fillId="0" borderId="2" xfId="4" applyFont="1" applyBorder="1" applyAlignment="1">
      <alignment horizontal="left" vertical="top" wrapText="1"/>
    </xf>
    <xf numFmtId="0" fontId="9" fillId="0" borderId="0" xfId="3" applyFont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2" xfId="0" applyFont="1" applyBorder="1"/>
    <xf numFmtId="0" fontId="37" fillId="7" borderId="2" xfId="0" applyFont="1" applyFill="1" applyBorder="1"/>
    <xf numFmtId="0" fontId="37" fillId="7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  <protection hidden="1"/>
    </xf>
    <xf numFmtId="0" fontId="3" fillId="0" borderId="2" xfId="1" applyFont="1" applyFill="1" applyBorder="1" applyAlignment="1" applyProtection="1">
      <alignment horizontal="center" vertical="center" wrapText="1"/>
      <protection hidden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34" fillId="0" borderId="1" xfId="5" applyFont="1" applyBorder="1" applyAlignment="1">
      <alignment horizontal="center"/>
    </xf>
    <xf numFmtId="1" fontId="3" fillId="0" borderId="2" xfId="3" applyNumberFormat="1" applyFont="1" applyBorder="1" applyAlignment="1">
      <alignment horizontal="left" vertical="center"/>
    </xf>
    <xf numFmtId="1" fontId="3" fillId="0" borderId="2" xfId="3" applyNumberFormat="1" applyFont="1" applyFill="1" applyBorder="1" applyAlignment="1">
      <alignment horizontal="left" vertical="center"/>
    </xf>
    <xf numFmtId="1" fontId="9" fillId="0" borderId="2" xfId="3" applyNumberFormat="1" applyFont="1" applyFill="1" applyBorder="1" applyAlignment="1">
      <alignment horizontal="left" vertical="center"/>
    </xf>
    <xf numFmtId="1" fontId="9" fillId="0" borderId="2" xfId="3" applyNumberFormat="1" applyFont="1" applyBorder="1" applyAlignment="1">
      <alignment horizontal="left" vertical="center"/>
    </xf>
    <xf numFmtId="1" fontId="24" fillId="0" borderId="2" xfId="3" applyNumberFormat="1" applyFont="1" applyBorder="1" applyAlignment="1">
      <alignment horizontal="left" vertical="top"/>
    </xf>
    <xf numFmtId="171" fontId="3" fillId="0" borderId="2" xfId="3" applyNumberFormat="1" applyFont="1" applyBorder="1" applyAlignment="1">
      <alignment vertical="center"/>
    </xf>
    <xf numFmtId="171" fontId="9" fillId="0" borderId="0" xfId="3" applyNumberFormat="1" applyFont="1" applyAlignment="1">
      <alignment horizontal="left" vertical="center"/>
    </xf>
    <xf numFmtId="171" fontId="3" fillId="0" borderId="2" xfId="3" applyNumberFormat="1" applyFont="1" applyBorder="1" applyAlignment="1">
      <alignment vertical="center" wrapText="1"/>
    </xf>
    <xf numFmtId="171" fontId="9" fillId="0" borderId="2" xfId="3" applyNumberFormat="1" applyFont="1" applyBorder="1" applyAlignment="1">
      <alignment vertical="top" wrapText="1"/>
    </xf>
    <xf numFmtId="171" fontId="0" fillId="0" borderId="0" xfId="0" applyNumberFormat="1"/>
  </cellXfs>
  <cellStyles count="8">
    <cellStyle name="Normal" xfId="0" builtinId="0"/>
    <cellStyle name="Normal 2" xfId="3" xr:uid="{00000000-0005-0000-0000-000001000000}"/>
    <cellStyle name="Normal 3" xfId="6" xr:uid="{00000000-0005-0000-0000-000002000000}"/>
    <cellStyle name="Normal_1_V39 2.600 - 6.440 km" xfId="1" xr:uid="{00000000-0005-0000-0000-000003000000}"/>
    <cellStyle name="Normal_Book1" xfId="5" xr:uid="{00000000-0005-0000-0000-000004000000}"/>
    <cellStyle name="Normal_CENAS" xfId="4" xr:uid="{00000000-0005-0000-0000-000005000000}"/>
    <cellStyle name="Normal_Liniju tames" xfId="7" xr:uid="{00000000-0005-0000-0000-000006000000}"/>
    <cellStyle name="Normal_Tame_iesniegta" xfId="2" xr:uid="{00000000-0005-0000-0000-000007000000}"/>
  </cellStyles>
  <dxfs count="38"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8"/>
  <sheetViews>
    <sheetView zoomScale="160" zoomScaleNormal="160" workbookViewId="0">
      <selection activeCell="G32" sqref="G32"/>
    </sheetView>
  </sheetViews>
  <sheetFormatPr defaultRowHeight="12.75"/>
  <cols>
    <col min="2" max="3" width="15" bestFit="1" customWidth="1"/>
    <col min="4" max="4" width="9.140625" style="176"/>
  </cols>
  <sheetData>
    <row r="1" spans="1:4" ht="15.75">
      <c r="A1" s="169">
        <v>310</v>
      </c>
      <c r="B1" s="169" t="s">
        <v>496</v>
      </c>
      <c r="C1" s="169" t="s">
        <v>497</v>
      </c>
      <c r="D1" s="174" t="s">
        <v>552</v>
      </c>
    </row>
    <row r="2" spans="1:4" ht="15.75">
      <c r="A2" s="170">
        <v>1</v>
      </c>
      <c r="B2" s="171" t="s">
        <v>498</v>
      </c>
      <c r="C2" s="171" t="s">
        <v>499</v>
      </c>
      <c r="D2" s="175">
        <v>1</v>
      </c>
    </row>
    <row r="3" spans="1:4" ht="15.75">
      <c r="A3" s="170">
        <v>2</v>
      </c>
      <c r="B3" s="171" t="s">
        <v>500</v>
      </c>
      <c r="C3" s="171" t="s">
        <v>501</v>
      </c>
      <c r="D3" s="175">
        <v>2</v>
      </c>
    </row>
    <row r="4" spans="1:4" ht="15.75">
      <c r="A4" s="170">
        <v>3</v>
      </c>
      <c r="B4" s="171" t="s">
        <v>502</v>
      </c>
      <c r="C4" s="171" t="s">
        <v>503</v>
      </c>
      <c r="D4" s="175">
        <v>3</v>
      </c>
    </row>
    <row r="5" spans="1:4" ht="15.75">
      <c r="A5" s="170">
        <v>4</v>
      </c>
      <c r="B5" s="171" t="s">
        <v>504</v>
      </c>
      <c r="C5" s="171" t="s">
        <v>505</v>
      </c>
      <c r="D5" s="175">
        <v>4</v>
      </c>
    </row>
    <row r="6" spans="1:4" ht="15.75">
      <c r="A6" s="170">
        <v>5</v>
      </c>
      <c r="B6" s="171" t="s">
        <v>506</v>
      </c>
      <c r="C6" s="171" t="s">
        <v>507</v>
      </c>
      <c r="D6" s="175">
        <v>5</v>
      </c>
    </row>
    <row r="7" spans="1:4" ht="15.75">
      <c r="A7" s="170">
        <v>6</v>
      </c>
      <c r="B7" s="171" t="s">
        <v>508</v>
      </c>
      <c r="C7" s="171" t="s">
        <v>509</v>
      </c>
      <c r="D7" s="175">
        <v>6</v>
      </c>
    </row>
    <row r="8" spans="1:4" ht="15.75">
      <c r="A8" s="170">
        <v>7</v>
      </c>
      <c r="B8" s="171" t="s">
        <v>510</v>
      </c>
      <c r="C8" s="171" t="s">
        <v>511</v>
      </c>
      <c r="D8" s="175">
        <v>7</v>
      </c>
    </row>
    <row r="9" spans="1:4" ht="15.75">
      <c r="A9" s="170">
        <v>8</v>
      </c>
      <c r="B9" s="171" t="s">
        <v>512</v>
      </c>
      <c r="C9" s="171" t="s">
        <v>513</v>
      </c>
      <c r="D9" s="175">
        <v>8</v>
      </c>
    </row>
    <row r="10" spans="1:4" ht="15.75">
      <c r="A10" s="173">
        <v>9</v>
      </c>
      <c r="B10" s="172" t="s">
        <v>514</v>
      </c>
      <c r="C10" s="172" t="s">
        <v>515</v>
      </c>
      <c r="D10" s="175"/>
    </row>
    <row r="11" spans="1:4" ht="15.75">
      <c r="A11" s="170">
        <v>10</v>
      </c>
      <c r="B11" s="171" t="s">
        <v>516</v>
      </c>
      <c r="C11" s="171" t="s">
        <v>517</v>
      </c>
      <c r="D11" s="175">
        <v>9</v>
      </c>
    </row>
    <row r="12" spans="1:4" ht="15.75">
      <c r="A12" s="170">
        <v>11</v>
      </c>
      <c r="B12" s="171" t="s">
        <v>518</v>
      </c>
      <c r="C12" s="171" t="s">
        <v>519</v>
      </c>
      <c r="D12" s="175">
        <v>10</v>
      </c>
    </row>
    <row r="13" spans="1:4" ht="15.75">
      <c r="A13" s="170">
        <v>12</v>
      </c>
      <c r="B13" s="171" t="s">
        <v>520</v>
      </c>
      <c r="C13" s="171" t="s">
        <v>521</v>
      </c>
      <c r="D13" s="175">
        <v>1</v>
      </c>
    </row>
    <row r="14" spans="1:4" ht="15.75">
      <c r="A14" s="170">
        <v>13</v>
      </c>
      <c r="B14" s="171" t="s">
        <v>522</v>
      </c>
      <c r="C14" s="171" t="s">
        <v>523</v>
      </c>
      <c r="D14" s="175">
        <v>2</v>
      </c>
    </row>
    <row r="15" spans="1:4" ht="15.75">
      <c r="A15" s="170">
        <v>14</v>
      </c>
      <c r="B15" s="171" t="s">
        <v>524</v>
      </c>
      <c r="C15" s="171" t="s">
        <v>525</v>
      </c>
      <c r="D15" s="175">
        <v>3</v>
      </c>
    </row>
    <row r="16" spans="1:4" ht="15.75">
      <c r="A16" s="170">
        <v>15</v>
      </c>
      <c r="B16" s="171" t="s">
        <v>526</v>
      </c>
      <c r="C16" s="171" t="s">
        <v>527</v>
      </c>
      <c r="D16" s="175">
        <v>4</v>
      </c>
    </row>
    <row r="17" spans="1:4" ht="15.75">
      <c r="A17" s="170">
        <v>16</v>
      </c>
      <c r="B17" s="171" t="s">
        <v>528</v>
      </c>
      <c r="C17" s="171" t="s">
        <v>529</v>
      </c>
      <c r="D17" s="175">
        <v>9</v>
      </c>
    </row>
    <row r="18" spans="1:4" ht="15.75">
      <c r="A18" s="170">
        <v>17</v>
      </c>
      <c r="B18" s="171" t="s">
        <v>530</v>
      </c>
      <c r="C18" s="171" t="s">
        <v>531</v>
      </c>
      <c r="D18" s="175">
        <v>6</v>
      </c>
    </row>
    <row r="19" spans="1:4" ht="15.75">
      <c r="A19" s="170">
        <v>18</v>
      </c>
      <c r="B19" s="171" t="s">
        <v>532</v>
      </c>
      <c r="C19" s="171" t="s">
        <v>533</v>
      </c>
      <c r="D19" s="175">
        <v>7</v>
      </c>
    </row>
    <row r="20" spans="1:4" ht="15.75">
      <c r="A20" s="170">
        <v>19</v>
      </c>
      <c r="B20" s="171" t="s">
        <v>534</v>
      </c>
      <c r="C20" s="171" t="s">
        <v>535</v>
      </c>
      <c r="D20" s="175">
        <v>8</v>
      </c>
    </row>
    <row r="21" spans="1:4" ht="15.75">
      <c r="A21" s="170">
        <v>20</v>
      </c>
      <c r="B21" s="171" t="s">
        <v>536</v>
      </c>
      <c r="C21" s="171" t="s">
        <v>537</v>
      </c>
      <c r="D21" s="175">
        <v>9</v>
      </c>
    </row>
    <row r="22" spans="1:4" ht="15.75">
      <c r="A22" s="170">
        <v>21</v>
      </c>
      <c r="B22" s="171" t="s">
        <v>538</v>
      </c>
      <c r="C22" s="171" t="s">
        <v>539</v>
      </c>
      <c r="D22" s="175">
        <v>10</v>
      </c>
    </row>
    <row r="23" spans="1:4" ht="15.75">
      <c r="A23" s="170">
        <v>22</v>
      </c>
      <c r="B23" s="171" t="s">
        <v>540</v>
      </c>
      <c r="C23" s="171" t="s">
        <v>541</v>
      </c>
      <c r="D23" s="175">
        <v>1</v>
      </c>
    </row>
    <row r="24" spans="1:4" ht="15.75">
      <c r="A24" s="170">
        <v>23</v>
      </c>
      <c r="B24" s="171" t="s">
        <v>542</v>
      </c>
      <c r="C24" s="171" t="s">
        <v>543</v>
      </c>
      <c r="D24" s="175">
        <v>2</v>
      </c>
    </row>
    <row r="25" spans="1:4" ht="15.75">
      <c r="A25" s="170">
        <v>24</v>
      </c>
      <c r="B25" s="171" t="s">
        <v>544</v>
      </c>
      <c r="C25" s="171" t="s">
        <v>545</v>
      </c>
      <c r="D25" s="175">
        <v>3</v>
      </c>
    </row>
    <row r="26" spans="1:4" ht="15.75">
      <c r="A26" s="170">
        <v>25</v>
      </c>
      <c r="B26" s="171" t="s">
        <v>546</v>
      </c>
      <c r="C26" s="171" t="s">
        <v>547</v>
      </c>
      <c r="D26" s="175">
        <v>4</v>
      </c>
    </row>
    <row r="27" spans="1:4" ht="15.75">
      <c r="A27" s="170">
        <v>26</v>
      </c>
      <c r="B27" s="171" t="s">
        <v>548</v>
      </c>
      <c r="C27" s="171" t="s">
        <v>549</v>
      </c>
      <c r="D27" s="175">
        <v>5</v>
      </c>
    </row>
    <row r="28" spans="1:4" ht="15.75">
      <c r="A28" s="170">
        <v>27</v>
      </c>
      <c r="B28" s="171" t="s">
        <v>550</v>
      </c>
      <c r="C28" s="171" t="s">
        <v>551</v>
      </c>
      <c r="D28" s="175">
        <v>10</v>
      </c>
    </row>
  </sheetData>
  <autoFilter ref="A1:D28" xr:uid="{00000000-0009-0000-0000-000000000000}">
    <sortState xmlns:xlrd2="http://schemas.microsoft.com/office/spreadsheetml/2017/richdata2" ref="A2:D28">
      <sortCondition ref="A1:A28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5"/>
  <sheetViews>
    <sheetView showZeros="0" workbookViewId="0">
      <pane ySplit="1" topLeftCell="A116" activePane="bottomLeft" state="frozen"/>
      <selection sqref="A1:A65536"/>
      <selection pane="bottomLeft" activeCell="G22" sqref="G22"/>
    </sheetView>
  </sheetViews>
  <sheetFormatPr defaultRowHeight="15.75"/>
  <cols>
    <col min="1" max="1" width="7.5703125" style="86" bestFit="1" customWidth="1"/>
    <col min="2" max="2" width="7.7109375" style="96" customWidth="1"/>
    <col min="3" max="3" width="6" style="86" bestFit="1" customWidth="1"/>
    <col min="4" max="4" width="6.140625" style="96" bestFit="1" customWidth="1"/>
    <col min="5" max="5" width="7.140625" style="86" bestFit="1" customWidth="1"/>
    <col min="6" max="6" width="13.140625" style="86" bestFit="1" customWidth="1"/>
    <col min="7" max="7" width="45" style="86" customWidth="1"/>
    <col min="8" max="8" width="20.28515625" style="86" customWidth="1"/>
    <col min="9" max="9" width="12" style="86" customWidth="1"/>
    <col min="10" max="16384" width="9.140625" style="86"/>
  </cols>
  <sheetData>
    <row r="1" spans="1:9" s="78" customFormat="1">
      <c r="A1" s="71"/>
      <c r="B1" s="72" t="s">
        <v>107</v>
      </c>
      <c r="C1" s="71" t="s">
        <v>108</v>
      </c>
      <c r="D1" s="72" t="s">
        <v>107</v>
      </c>
      <c r="E1" s="71" t="s">
        <v>113</v>
      </c>
      <c r="F1" s="71" t="s">
        <v>109</v>
      </c>
      <c r="G1" s="71" t="s">
        <v>495</v>
      </c>
      <c r="H1" s="71" t="s">
        <v>114</v>
      </c>
      <c r="I1" s="71" t="s">
        <v>115</v>
      </c>
    </row>
    <row r="2" spans="1:9">
      <c r="A2" s="79">
        <f t="shared" ref="A2:A65" si="0">WEEKDAY(B2)</f>
        <v>1</v>
      </c>
      <c r="B2" s="80">
        <v>40909</v>
      </c>
      <c r="C2" s="81">
        <v>0.25</v>
      </c>
      <c r="D2" s="80">
        <f t="shared" ref="D2:D33" si="1">B2</f>
        <v>40909</v>
      </c>
      <c r="E2" s="81">
        <v>0.3125</v>
      </c>
      <c r="F2" s="81" t="s">
        <v>121</v>
      </c>
      <c r="G2" s="75" t="s">
        <v>123</v>
      </c>
      <c r="H2" s="75" t="s">
        <v>125</v>
      </c>
      <c r="I2" s="75">
        <v>20</v>
      </c>
    </row>
    <row r="3" spans="1:9">
      <c r="A3" s="79">
        <f t="shared" si="0"/>
        <v>2</v>
      </c>
      <c r="B3" s="80">
        <v>40910</v>
      </c>
      <c r="C3" s="81">
        <v>0.25</v>
      </c>
      <c r="D3" s="80">
        <f t="shared" si="1"/>
        <v>40910</v>
      </c>
      <c r="E3" s="81">
        <v>0.3125</v>
      </c>
      <c r="F3" s="81" t="s">
        <v>121</v>
      </c>
      <c r="G3" s="75" t="s">
        <v>123</v>
      </c>
      <c r="H3" s="75" t="s">
        <v>125</v>
      </c>
      <c r="I3" s="75">
        <v>20</v>
      </c>
    </row>
    <row r="4" spans="1:9">
      <c r="A4" s="79">
        <f t="shared" si="0"/>
        <v>2</v>
      </c>
      <c r="B4" s="80">
        <v>40910</v>
      </c>
      <c r="C4" s="81">
        <v>0.32291666666666669</v>
      </c>
      <c r="D4" s="80">
        <f t="shared" si="1"/>
        <v>40910</v>
      </c>
      <c r="E4" s="81">
        <v>0.35416666666666669</v>
      </c>
      <c r="F4" s="81" t="s">
        <v>127</v>
      </c>
      <c r="G4" s="87" t="s">
        <v>129</v>
      </c>
      <c r="H4" s="75" t="s">
        <v>125</v>
      </c>
      <c r="I4" s="75"/>
    </row>
    <row r="5" spans="1:9">
      <c r="A5" s="79">
        <f t="shared" si="0"/>
        <v>2</v>
      </c>
      <c r="B5" s="80">
        <v>40910</v>
      </c>
      <c r="C5" s="81">
        <v>0.375</v>
      </c>
      <c r="D5" s="80">
        <f t="shared" si="1"/>
        <v>40910</v>
      </c>
      <c r="E5" s="81">
        <v>0.54166666666666663</v>
      </c>
      <c r="F5" s="75" t="s">
        <v>130</v>
      </c>
      <c r="G5" s="89" t="s">
        <v>132</v>
      </c>
      <c r="H5" s="75" t="s">
        <v>133</v>
      </c>
      <c r="I5" s="75"/>
    </row>
    <row r="6" spans="1:9">
      <c r="A6" s="79">
        <f t="shared" si="0"/>
        <v>2</v>
      </c>
      <c r="B6" s="80">
        <v>40910</v>
      </c>
      <c r="C6" s="81">
        <v>0.375</v>
      </c>
      <c r="D6" s="80">
        <f t="shared" si="1"/>
        <v>40910</v>
      </c>
      <c r="E6" s="81">
        <v>0.54166666666666663</v>
      </c>
      <c r="F6" s="75" t="s">
        <v>130</v>
      </c>
      <c r="G6" s="89" t="s">
        <v>132</v>
      </c>
      <c r="H6" s="75" t="s">
        <v>125</v>
      </c>
      <c r="I6" s="75">
        <v>5</v>
      </c>
    </row>
    <row r="7" spans="1:9">
      <c r="A7" s="79">
        <f t="shared" si="0"/>
        <v>2</v>
      </c>
      <c r="B7" s="80">
        <v>40910</v>
      </c>
      <c r="C7" s="81">
        <v>0.5625</v>
      </c>
      <c r="D7" s="80">
        <f t="shared" si="1"/>
        <v>40910</v>
      </c>
      <c r="E7" s="81">
        <v>0.625</v>
      </c>
      <c r="F7" s="75" t="s">
        <v>130</v>
      </c>
      <c r="G7" s="89" t="s">
        <v>134</v>
      </c>
      <c r="H7" s="75" t="s">
        <v>133</v>
      </c>
      <c r="I7" s="75">
        <v>5</v>
      </c>
    </row>
    <row r="8" spans="1:9">
      <c r="A8" s="79">
        <f t="shared" si="0"/>
        <v>2</v>
      </c>
      <c r="B8" s="80">
        <v>40910</v>
      </c>
      <c r="C8" s="81">
        <v>0.5625</v>
      </c>
      <c r="D8" s="80">
        <f t="shared" si="1"/>
        <v>40910</v>
      </c>
      <c r="E8" s="81">
        <v>0.66666666666666663</v>
      </c>
      <c r="F8" s="75" t="s">
        <v>130</v>
      </c>
      <c r="G8" s="89" t="s">
        <v>134</v>
      </c>
      <c r="H8" s="75" t="s">
        <v>125</v>
      </c>
      <c r="I8" s="75">
        <v>5</v>
      </c>
    </row>
    <row r="9" spans="1:9">
      <c r="A9" s="79">
        <f t="shared" si="0"/>
        <v>2</v>
      </c>
      <c r="B9" s="80">
        <v>40910</v>
      </c>
      <c r="C9" s="81">
        <v>0.66666666666666663</v>
      </c>
      <c r="D9" s="80">
        <f t="shared" si="1"/>
        <v>40910</v>
      </c>
      <c r="E9" s="81">
        <v>0.70833333333333337</v>
      </c>
      <c r="F9" s="75" t="s">
        <v>135</v>
      </c>
      <c r="G9" s="89" t="s">
        <v>136</v>
      </c>
      <c r="H9" s="75" t="s">
        <v>125</v>
      </c>
      <c r="I9" s="75"/>
    </row>
    <row r="10" spans="1:9">
      <c r="A10" s="79">
        <f t="shared" si="0"/>
        <v>3</v>
      </c>
      <c r="B10" s="80">
        <v>40911</v>
      </c>
      <c r="C10" s="81">
        <v>0.25</v>
      </c>
      <c r="D10" s="80">
        <f t="shared" si="1"/>
        <v>40911</v>
      </c>
      <c r="E10" s="81">
        <v>0.3125</v>
      </c>
      <c r="F10" s="81" t="s">
        <v>121</v>
      </c>
      <c r="G10" s="75" t="s">
        <v>123</v>
      </c>
      <c r="H10" s="75" t="s">
        <v>138</v>
      </c>
      <c r="I10" s="75">
        <v>20</v>
      </c>
    </row>
    <row r="11" spans="1:9">
      <c r="A11" s="79">
        <f t="shared" si="0"/>
        <v>3</v>
      </c>
      <c r="B11" s="80">
        <v>40911</v>
      </c>
      <c r="C11" s="81">
        <v>0.32291666666666669</v>
      </c>
      <c r="D11" s="80">
        <f t="shared" si="1"/>
        <v>40911</v>
      </c>
      <c r="E11" s="81">
        <v>0.35416666666666669</v>
      </c>
      <c r="F11" s="81" t="s">
        <v>127</v>
      </c>
      <c r="G11" s="87" t="s">
        <v>129</v>
      </c>
      <c r="H11" s="75" t="s">
        <v>125</v>
      </c>
      <c r="I11" s="75"/>
    </row>
    <row r="12" spans="1:9">
      <c r="A12" s="79">
        <f t="shared" si="0"/>
        <v>3</v>
      </c>
      <c r="B12" s="80">
        <v>40911</v>
      </c>
      <c r="C12" s="81">
        <v>0.3611111111111111</v>
      </c>
      <c r="D12" s="80">
        <f t="shared" si="1"/>
        <v>40911</v>
      </c>
      <c r="E12" s="81">
        <v>0.36805555555555558</v>
      </c>
      <c r="F12" s="81" t="s">
        <v>135</v>
      </c>
      <c r="G12" s="73" t="s">
        <v>139</v>
      </c>
      <c r="H12" s="75" t="s">
        <v>125</v>
      </c>
      <c r="I12" s="75"/>
    </row>
    <row r="13" spans="1:9">
      <c r="A13" s="79">
        <f t="shared" si="0"/>
        <v>3</v>
      </c>
      <c r="B13" s="80">
        <v>40911</v>
      </c>
      <c r="C13" s="81">
        <v>0.375</v>
      </c>
      <c r="D13" s="80">
        <f t="shared" si="1"/>
        <v>40911</v>
      </c>
      <c r="E13" s="81">
        <v>0.4375</v>
      </c>
      <c r="F13" s="81" t="s">
        <v>140</v>
      </c>
      <c r="G13" s="87" t="s">
        <v>141</v>
      </c>
      <c r="H13" s="75" t="s">
        <v>125</v>
      </c>
      <c r="I13" s="75"/>
    </row>
    <row r="14" spans="1:9">
      <c r="A14" s="79">
        <f t="shared" si="0"/>
        <v>3</v>
      </c>
      <c r="B14" s="80">
        <v>40911</v>
      </c>
      <c r="C14" s="81">
        <v>0.375</v>
      </c>
      <c r="D14" s="80">
        <f t="shared" si="1"/>
        <v>40911</v>
      </c>
      <c r="E14" s="81">
        <v>0.4375</v>
      </c>
      <c r="F14" s="81" t="s">
        <v>140</v>
      </c>
      <c r="G14" s="87" t="s">
        <v>141</v>
      </c>
      <c r="H14" s="75" t="s">
        <v>125</v>
      </c>
      <c r="I14" s="75"/>
    </row>
    <row r="15" spans="1:9">
      <c r="A15" s="79">
        <f t="shared" si="0"/>
        <v>3</v>
      </c>
      <c r="B15" s="80">
        <v>40911</v>
      </c>
      <c r="C15" s="81">
        <v>0.4375</v>
      </c>
      <c r="D15" s="80">
        <f t="shared" si="1"/>
        <v>40911</v>
      </c>
      <c r="E15" s="81">
        <v>0.44791666666666669</v>
      </c>
      <c r="F15" s="81" t="s">
        <v>140</v>
      </c>
      <c r="G15" s="87" t="s">
        <v>143</v>
      </c>
      <c r="H15" s="75" t="s">
        <v>125</v>
      </c>
      <c r="I15" s="75">
        <v>5</v>
      </c>
    </row>
    <row r="16" spans="1:9">
      <c r="A16" s="79">
        <f t="shared" si="0"/>
        <v>3</v>
      </c>
      <c r="B16" s="80">
        <v>40911</v>
      </c>
      <c r="C16" s="81">
        <v>0.49305555555555558</v>
      </c>
      <c r="D16" s="80">
        <f t="shared" si="1"/>
        <v>40911</v>
      </c>
      <c r="E16" s="81">
        <v>0.53472222222222221</v>
      </c>
      <c r="F16" s="81" t="s">
        <v>144</v>
      </c>
      <c r="G16" s="87" t="s">
        <v>146</v>
      </c>
      <c r="H16" s="75" t="s">
        <v>138</v>
      </c>
      <c r="I16" s="75">
        <v>10</v>
      </c>
    </row>
    <row r="17" spans="1:9">
      <c r="A17" s="79">
        <f t="shared" si="0"/>
        <v>3</v>
      </c>
      <c r="B17" s="80">
        <v>40911</v>
      </c>
      <c r="C17" s="81">
        <v>0.54166666666666663</v>
      </c>
      <c r="D17" s="80">
        <f t="shared" si="1"/>
        <v>40911</v>
      </c>
      <c r="E17" s="81">
        <v>0.57291666666666663</v>
      </c>
      <c r="F17" s="81" t="s">
        <v>135</v>
      </c>
      <c r="G17" s="73" t="s">
        <v>150</v>
      </c>
      <c r="H17" s="75" t="s">
        <v>125</v>
      </c>
      <c r="I17" s="75">
        <v>5</v>
      </c>
    </row>
    <row r="18" spans="1:9">
      <c r="A18" s="79">
        <f t="shared" si="0"/>
        <v>3</v>
      </c>
      <c r="B18" s="80">
        <v>40911</v>
      </c>
      <c r="C18" s="81">
        <v>0.58333333333333337</v>
      </c>
      <c r="D18" s="80">
        <f t="shared" si="1"/>
        <v>40911</v>
      </c>
      <c r="E18" s="81">
        <v>0.59375</v>
      </c>
      <c r="F18" s="81" t="s">
        <v>144</v>
      </c>
      <c r="G18" s="73" t="s">
        <v>152</v>
      </c>
      <c r="H18" s="75" t="s">
        <v>138</v>
      </c>
      <c r="I18" s="75">
        <v>5</v>
      </c>
    </row>
    <row r="19" spans="1:9">
      <c r="A19" s="79">
        <f t="shared" si="0"/>
        <v>3</v>
      </c>
      <c r="B19" s="80">
        <v>40911</v>
      </c>
      <c r="C19" s="81">
        <v>0.59375</v>
      </c>
      <c r="D19" s="80">
        <f t="shared" si="1"/>
        <v>40911</v>
      </c>
      <c r="E19" s="81">
        <v>0.60416666666666663</v>
      </c>
      <c r="F19" s="81" t="s">
        <v>144</v>
      </c>
      <c r="G19" s="73" t="s">
        <v>152</v>
      </c>
      <c r="H19" s="75" t="s">
        <v>138</v>
      </c>
      <c r="I19" s="75">
        <v>5</v>
      </c>
    </row>
    <row r="20" spans="1:9">
      <c r="A20" s="79">
        <f t="shared" si="0"/>
        <v>3</v>
      </c>
      <c r="B20" s="80">
        <v>40911</v>
      </c>
      <c r="C20" s="81">
        <v>0.61805555555555558</v>
      </c>
      <c r="D20" s="80">
        <f t="shared" si="1"/>
        <v>40911</v>
      </c>
      <c r="E20" s="81">
        <v>0.64583333333333337</v>
      </c>
      <c r="F20" s="81" t="s">
        <v>144</v>
      </c>
      <c r="G20" s="73" t="s">
        <v>157</v>
      </c>
      <c r="H20" s="75" t="s">
        <v>138</v>
      </c>
      <c r="I20" s="75">
        <v>5</v>
      </c>
    </row>
    <row r="21" spans="1:9">
      <c r="A21" s="79">
        <f t="shared" si="0"/>
        <v>3</v>
      </c>
      <c r="B21" s="80">
        <v>40911</v>
      </c>
      <c r="C21" s="81">
        <v>0.61805555555555558</v>
      </c>
      <c r="D21" s="80">
        <f t="shared" si="1"/>
        <v>40911</v>
      </c>
      <c r="E21" s="81">
        <v>0.64583333333333337</v>
      </c>
      <c r="F21" s="81" t="s">
        <v>159</v>
      </c>
      <c r="G21" s="75" t="s">
        <v>160</v>
      </c>
      <c r="H21" s="75" t="s">
        <v>125</v>
      </c>
      <c r="I21" s="75"/>
    </row>
    <row r="22" spans="1:9">
      <c r="A22" s="79">
        <f t="shared" si="0"/>
        <v>3</v>
      </c>
      <c r="B22" s="80">
        <v>40911</v>
      </c>
      <c r="C22" s="81">
        <v>0.61805555555555558</v>
      </c>
      <c r="D22" s="80">
        <f t="shared" si="1"/>
        <v>40911</v>
      </c>
      <c r="E22" s="81">
        <v>0.64583333333333337</v>
      </c>
      <c r="F22" s="81" t="s">
        <v>159</v>
      </c>
      <c r="G22" s="87" t="s">
        <v>161</v>
      </c>
      <c r="H22" s="75" t="s">
        <v>125</v>
      </c>
      <c r="I22" s="75"/>
    </row>
    <row r="23" spans="1:9">
      <c r="A23" s="79">
        <f t="shared" si="0"/>
        <v>3</v>
      </c>
      <c r="B23" s="80">
        <v>40911</v>
      </c>
      <c r="C23" s="81">
        <v>0.65625</v>
      </c>
      <c r="D23" s="80">
        <f t="shared" si="1"/>
        <v>40911</v>
      </c>
      <c r="E23" s="81">
        <v>0.66666666666666663</v>
      </c>
      <c r="F23" s="81" t="s">
        <v>144</v>
      </c>
      <c r="G23" s="87" t="s">
        <v>162</v>
      </c>
      <c r="H23" s="75" t="s">
        <v>138</v>
      </c>
      <c r="I23" s="75">
        <v>5</v>
      </c>
    </row>
    <row r="24" spans="1:9">
      <c r="A24" s="79">
        <f t="shared" si="0"/>
        <v>3</v>
      </c>
      <c r="B24" s="80">
        <v>40911</v>
      </c>
      <c r="C24" s="81">
        <v>0.65625</v>
      </c>
      <c r="D24" s="80">
        <f t="shared" si="1"/>
        <v>40911</v>
      </c>
      <c r="E24" s="81">
        <v>0.66666666666666663</v>
      </c>
      <c r="F24" s="81" t="s">
        <v>159</v>
      </c>
      <c r="G24" s="87" t="s">
        <v>164</v>
      </c>
      <c r="H24" s="75" t="s">
        <v>125</v>
      </c>
      <c r="I24" s="75"/>
    </row>
    <row r="25" spans="1:9">
      <c r="A25" s="79">
        <f t="shared" si="0"/>
        <v>3</v>
      </c>
      <c r="B25" s="80">
        <v>40911</v>
      </c>
      <c r="C25" s="81">
        <v>0.66666666666666663</v>
      </c>
      <c r="D25" s="80">
        <f t="shared" si="1"/>
        <v>40911</v>
      </c>
      <c r="E25" s="81">
        <v>0.72916666666666663</v>
      </c>
      <c r="F25" s="81" t="s">
        <v>165</v>
      </c>
      <c r="G25" s="87" t="s">
        <v>166</v>
      </c>
      <c r="H25" s="75" t="s">
        <v>125</v>
      </c>
      <c r="I25" s="75"/>
    </row>
    <row r="26" spans="1:9">
      <c r="A26" s="79">
        <f t="shared" si="0"/>
        <v>4</v>
      </c>
      <c r="B26" s="80">
        <v>40912</v>
      </c>
      <c r="C26" s="81">
        <v>0.25</v>
      </c>
      <c r="D26" s="80">
        <f t="shared" si="1"/>
        <v>40912</v>
      </c>
      <c r="E26" s="81">
        <v>0.3125</v>
      </c>
      <c r="F26" s="81" t="s">
        <v>121</v>
      </c>
      <c r="G26" s="75" t="s">
        <v>123</v>
      </c>
      <c r="H26" s="75" t="s">
        <v>138</v>
      </c>
      <c r="I26" s="75">
        <v>20</v>
      </c>
    </row>
    <row r="27" spans="1:9">
      <c r="A27" s="79">
        <f t="shared" si="0"/>
        <v>4</v>
      </c>
      <c r="B27" s="80">
        <v>40912</v>
      </c>
      <c r="C27" s="81">
        <v>0.32291666666666669</v>
      </c>
      <c r="D27" s="80">
        <f t="shared" si="1"/>
        <v>40912</v>
      </c>
      <c r="E27" s="81">
        <v>0.35416666666666669</v>
      </c>
      <c r="F27" s="81" t="s">
        <v>127</v>
      </c>
      <c r="G27" s="87" t="s">
        <v>129</v>
      </c>
      <c r="H27" s="75" t="s">
        <v>125</v>
      </c>
      <c r="I27" s="75"/>
    </row>
    <row r="28" spans="1:9">
      <c r="A28" s="79">
        <f t="shared" si="0"/>
        <v>4</v>
      </c>
      <c r="B28" s="80">
        <v>40912</v>
      </c>
      <c r="C28" s="81">
        <v>0.35416666666666669</v>
      </c>
      <c r="D28" s="80">
        <f t="shared" si="1"/>
        <v>40912</v>
      </c>
      <c r="E28" s="81">
        <v>0.375</v>
      </c>
      <c r="F28" s="81" t="s">
        <v>140</v>
      </c>
      <c r="G28" s="87" t="s">
        <v>168</v>
      </c>
      <c r="H28" s="75" t="s">
        <v>125</v>
      </c>
      <c r="I28" s="75"/>
    </row>
    <row r="29" spans="1:9">
      <c r="A29" s="79">
        <f t="shared" si="0"/>
        <v>4</v>
      </c>
      <c r="B29" s="80">
        <v>40912</v>
      </c>
      <c r="C29" s="81">
        <v>0.375</v>
      </c>
      <c r="D29" s="80">
        <f t="shared" si="1"/>
        <v>40912</v>
      </c>
      <c r="E29" s="81">
        <v>0.66666666666666663</v>
      </c>
      <c r="F29" s="81" t="s">
        <v>144</v>
      </c>
      <c r="G29" s="87" t="s">
        <v>162</v>
      </c>
      <c r="H29" s="75" t="s">
        <v>138</v>
      </c>
      <c r="I29" s="75">
        <v>5</v>
      </c>
    </row>
    <row r="30" spans="1:9">
      <c r="A30" s="79">
        <f t="shared" si="0"/>
        <v>4</v>
      </c>
      <c r="B30" s="80">
        <v>40912</v>
      </c>
      <c r="C30" s="81">
        <v>0.375</v>
      </c>
      <c r="D30" s="80">
        <f t="shared" si="1"/>
        <v>40912</v>
      </c>
      <c r="E30" s="81">
        <v>0.39583333333333331</v>
      </c>
      <c r="F30" s="81" t="s">
        <v>159</v>
      </c>
      <c r="G30" s="87" t="s">
        <v>170</v>
      </c>
      <c r="H30" s="75" t="s">
        <v>125</v>
      </c>
      <c r="I30" s="75"/>
    </row>
    <row r="31" spans="1:9">
      <c r="A31" s="79">
        <f t="shared" si="0"/>
        <v>4</v>
      </c>
      <c r="B31" s="80">
        <v>40912</v>
      </c>
      <c r="C31" s="81">
        <v>0.39583333333333331</v>
      </c>
      <c r="D31" s="80">
        <f t="shared" si="1"/>
        <v>40912</v>
      </c>
      <c r="E31" s="81">
        <v>0.41666666666666669</v>
      </c>
      <c r="F31" s="81" t="s">
        <v>140</v>
      </c>
      <c r="G31" s="87" t="s">
        <v>171</v>
      </c>
      <c r="H31" s="75" t="s">
        <v>125</v>
      </c>
      <c r="I31" s="75"/>
    </row>
    <row r="32" spans="1:9">
      <c r="A32" s="79">
        <f t="shared" si="0"/>
        <v>4</v>
      </c>
      <c r="B32" s="80">
        <v>40912</v>
      </c>
      <c r="C32" s="81">
        <v>0.41666666666666669</v>
      </c>
      <c r="D32" s="80">
        <f t="shared" si="1"/>
        <v>40912</v>
      </c>
      <c r="E32" s="81">
        <v>0.47916666666666669</v>
      </c>
      <c r="F32" s="81" t="s">
        <v>165</v>
      </c>
      <c r="G32" s="87" t="s">
        <v>172</v>
      </c>
      <c r="H32" s="75" t="s">
        <v>125</v>
      </c>
      <c r="I32" s="75"/>
    </row>
    <row r="33" spans="1:9">
      <c r="A33" s="79">
        <f t="shared" si="0"/>
        <v>4</v>
      </c>
      <c r="B33" s="80">
        <v>40912</v>
      </c>
      <c r="C33" s="81">
        <v>0.47916666666666669</v>
      </c>
      <c r="D33" s="80">
        <f t="shared" si="1"/>
        <v>40912</v>
      </c>
      <c r="E33" s="81">
        <v>0.54166666666666663</v>
      </c>
      <c r="F33" s="81" t="s">
        <v>165</v>
      </c>
      <c r="G33" s="87" t="s">
        <v>173</v>
      </c>
      <c r="H33" s="75" t="s">
        <v>125</v>
      </c>
      <c r="I33" s="75"/>
    </row>
    <row r="34" spans="1:9">
      <c r="A34" s="79">
        <f t="shared" si="0"/>
        <v>4</v>
      </c>
      <c r="B34" s="80">
        <v>40912</v>
      </c>
      <c r="C34" s="81">
        <v>0.54166666666666663</v>
      </c>
      <c r="D34" s="80">
        <f t="shared" ref="D34:D65" si="2">B34</f>
        <v>40912</v>
      </c>
      <c r="E34" s="81">
        <v>0.5625</v>
      </c>
      <c r="F34" s="81" t="s">
        <v>140</v>
      </c>
      <c r="G34" s="73" t="s">
        <v>150</v>
      </c>
      <c r="H34" s="75" t="s">
        <v>125</v>
      </c>
      <c r="I34" s="75">
        <v>5</v>
      </c>
    </row>
    <row r="35" spans="1:9">
      <c r="A35" s="79">
        <f t="shared" si="0"/>
        <v>4</v>
      </c>
      <c r="B35" s="80">
        <v>40912</v>
      </c>
      <c r="C35" s="81">
        <v>0.5625</v>
      </c>
      <c r="D35" s="80">
        <f t="shared" si="2"/>
        <v>40912</v>
      </c>
      <c r="E35" s="81">
        <v>0.60416666666666663</v>
      </c>
      <c r="F35" s="81" t="s">
        <v>174</v>
      </c>
      <c r="G35" s="73" t="s">
        <v>175</v>
      </c>
      <c r="H35" s="75" t="s">
        <v>125</v>
      </c>
      <c r="I35" s="75"/>
    </row>
    <row r="36" spans="1:9">
      <c r="A36" s="79">
        <f t="shared" si="0"/>
        <v>4</v>
      </c>
      <c r="B36" s="80">
        <v>40912</v>
      </c>
      <c r="C36" s="81">
        <v>0.61458333333333337</v>
      </c>
      <c r="D36" s="80">
        <f t="shared" si="2"/>
        <v>40912</v>
      </c>
      <c r="E36" s="81">
        <v>0.625</v>
      </c>
      <c r="F36" s="81" t="s">
        <v>165</v>
      </c>
      <c r="G36" s="87" t="s">
        <v>176</v>
      </c>
      <c r="H36" s="75" t="s">
        <v>125</v>
      </c>
      <c r="I36" s="75"/>
    </row>
    <row r="37" spans="1:9">
      <c r="A37" s="79">
        <f t="shared" si="0"/>
        <v>4</v>
      </c>
      <c r="B37" s="80">
        <v>40912</v>
      </c>
      <c r="C37" s="92">
        <v>0.59861111111111109</v>
      </c>
      <c r="D37" s="80">
        <f t="shared" si="2"/>
        <v>40912</v>
      </c>
      <c r="E37" s="92">
        <v>0.70833333333333337</v>
      </c>
      <c r="F37" s="81" t="s">
        <v>144</v>
      </c>
      <c r="G37" s="73" t="s">
        <v>178</v>
      </c>
      <c r="H37" s="75" t="s">
        <v>138</v>
      </c>
      <c r="I37" s="75">
        <v>5</v>
      </c>
    </row>
    <row r="38" spans="1:9">
      <c r="A38" s="79">
        <f t="shared" si="0"/>
        <v>4</v>
      </c>
      <c r="B38" s="80">
        <v>40912</v>
      </c>
      <c r="C38" s="81">
        <v>0.625</v>
      </c>
      <c r="D38" s="80">
        <f t="shared" si="2"/>
        <v>40912</v>
      </c>
      <c r="E38" s="81">
        <v>0.66666666666666663</v>
      </c>
      <c r="F38" s="81" t="s">
        <v>159</v>
      </c>
      <c r="G38" s="75" t="s">
        <v>180</v>
      </c>
      <c r="H38" s="75" t="s">
        <v>125</v>
      </c>
      <c r="I38" s="75"/>
    </row>
    <row r="39" spans="1:9">
      <c r="A39" s="79">
        <f t="shared" si="0"/>
        <v>4</v>
      </c>
      <c r="B39" s="80">
        <v>40912</v>
      </c>
      <c r="C39" s="81">
        <v>0.66666666666666663</v>
      </c>
      <c r="D39" s="80">
        <f t="shared" si="2"/>
        <v>40912</v>
      </c>
      <c r="E39" s="81">
        <v>0.72916666666666663</v>
      </c>
      <c r="F39" s="81" t="s">
        <v>159</v>
      </c>
      <c r="G39" s="75" t="s">
        <v>181</v>
      </c>
      <c r="H39" s="75" t="s">
        <v>125</v>
      </c>
      <c r="I39" s="75"/>
    </row>
    <row r="40" spans="1:9">
      <c r="A40" s="79">
        <f t="shared" si="0"/>
        <v>4</v>
      </c>
      <c r="B40" s="80">
        <v>40912</v>
      </c>
      <c r="C40" s="81">
        <v>0.66666666666666663</v>
      </c>
      <c r="D40" s="80">
        <f t="shared" si="2"/>
        <v>40912</v>
      </c>
      <c r="E40" s="81">
        <v>0.72916666666666663</v>
      </c>
      <c r="F40" s="81" t="s">
        <v>159</v>
      </c>
      <c r="G40" s="75" t="s">
        <v>182</v>
      </c>
      <c r="H40" s="75" t="s">
        <v>125</v>
      </c>
      <c r="I40" s="75"/>
    </row>
    <row r="41" spans="1:9">
      <c r="A41" s="79">
        <f t="shared" si="0"/>
        <v>4</v>
      </c>
      <c r="B41" s="80">
        <v>40912</v>
      </c>
      <c r="C41" s="81">
        <v>0.66666666666666663</v>
      </c>
      <c r="D41" s="80">
        <f t="shared" si="2"/>
        <v>40912</v>
      </c>
      <c r="E41" s="81">
        <v>0.72916666666666663</v>
      </c>
      <c r="F41" s="81" t="s">
        <v>159</v>
      </c>
      <c r="G41" s="75" t="s">
        <v>183</v>
      </c>
      <c r="H41" s="75" t="s">
        <v>125</v>
      </c>
      <c r="I41" s="75"/>
    </row>
    <row r="42" spans="1:9">
      <c r="A42" s="79">
        <f t="shared" si="0"/>
        <v>4</v>
      </c>
      <c r="B42" s="80">
        <v>40912</v>
      </c>
      <c r="C42" s="81">
        <v>0.875</v>
      </c>
      <c r="D42" s="80">
        <f t="shared" si="2"/>
        <v>40912</v>
      </c>
      <c r="E42" s="81">
        <v>0.89583333333333337</v>
      </c>
      <c r="F42" s="81" t="s">
        <v>140</v>
      </c>
      <c r="G42" s="87" t="s">
        <v>185</v>
      </c>
      <c r="H42" s="75" t="s">
        <v>125</v>
      </c>
      <c r="I42" s="75">
        <v>5</v>
      </c>
    </row>
    <row r="43" spans="1:9">
      <c r="A43" s="79">
        <f t="shared" si="0"/>
        <v>4</v>
      </c>
      <c r="B43" s="80">
        <v>40912</v>
      </c>
      <c r="C43" s="81">
        <v>0.83333333333333337</v>
      </c>
      <c r="D43" s="80">
        <f t="shared" si="2"/>
        <v>40912</v>
      </c>
      <c r="E43" s="81">
        <v>0.875</v>
      </c>
      <c r="F43" s="81" t="s">
        <v>186</v>
      </c>
      <c r="G43" s="87" t="s">
        <v>187</v>
      </c>
      <c r="H43" s="75" t="s">
        <v>188</v>
      </c>
      <c r="I43" s="75">
        <v>50</v>
      </c>
    </row>
    <row r="44" spans="1:9">
      <c r="A44" s="79">
        <f t="shared" si="0"/>
        <v>5</v>
      </c>
      <c r="B44" s="80">
        <v>40913</v>
      </c>
      <c r="C44" s="81">
        <v>0.25</v>
      </c>
      <c r="D44" s="80">
        <f t="shared" si="2"/>
        <v>40913</v>
      </c>
      <c r="E44" s="81">
        <v>0.3125</v>
      </c>
      <c r="F44" s="81" t="s">
        <v>121</v>
      </c>
      <c r="G44" s="75" t="s">
        <v>123</v>
      </c>
      <c r="H44" s="75" t="s">
        <v>190</v>
      </c>
      <c r="I44" s="75">
        <v>25</v>
      </c>
    </row>
    <row r="45" spans="1:9">
      <c r="A45" s="79">
        <f t="shared" si="0"/>
        <v>5</v>
      </c>
      <c r="B45" s="93">
        <v>40913</v>
      </c>
      <c r="C45" s="92">
        <v>0.30902777777777779</v>
      </c>
      <c r="D45" s="80">
        <f t="shared" si="2"/>
        <v>40913</v>
      </c>
      <c r="E45" s="92">
        <v>0.41666666666666669</v>
      </c>
      <c r="F45" s="81" t="s">
        <v>144</v>
      </c>
      <c r="G45" s="75" t="s">
        <v>192</v>
      </c>
      <c r="H45" s="75" t="s">
        <v>190</v>
      </c>
      <c r="I45" s="75">
        <v>10</v>
      </c>
    </row>
    <row r="46" spans="1:9">
      <c r="A46" s="79">
        <f t="shared" si="0"/>
        <v>5</v>
      </c>
      <c r="B46" s="80">
        <v>40913</v>
      </c>
      <c r="C46" s="81">
        <v>0.32291666666666669</v>
      </c>
      <c r="D46" s="80">
        <f t="shared" si="2"/>
        <v>40913</v>
      </c>
      <c r="E46" s="81">
        <v>0.35416666666666669</v>
      </c>
      <c r="F46" s="81" t="s">
        <v>127</v>
      </c>
      <c r="G46" s="87" t="s">
        <v>129</v>
      </c>
      <c r="H46" s="75" t="s">
        <v>133</v>
      </c>
      <c r="I46" s="75"/>
    </row>
    <row r="47" spans="1:9">
      <c r="A47" s="79">
        <f t="shared" si="0"/>
        <v>5</v>
      </c>
      <c r="B47" s="80">
        <v>40913</v>
      </c>
      <c r="C47" s="81">
        <v>0.375</v>
      </c>
      <c r="D47" s="80">
        <f t="shared" si="2"/>
        <v>40913</v>
      </c>
      <c r="E47" s="81">
        <v>0.41666666666666669</v>
      </c>
      <c r="F47" s="81" t="s">
        <v>144</v>
      </c>
      <c r="G47" s="87" t="s">
        <v>193</v>
      </c>
      <c r="H47" s="75" t="s">
        <v>190</v>
      </c>
      <c r="I47" s="75">
        <v>10</v>
      </c>
    </row>
    <row r="48" spans="1:9">
      <c r="A48" s="79">
        <f t="shared" si="0"/>
        <v>5</v>
      </c>
      <c r="B48" s="80">
        <v>40913</v>
      </c>
      <c r="C48" s="81">
        <v>0.41666666666666669</v>
      </c>
      <c r="D48" s="80">
        <f t="shared" si="2"/>
        <v>40913</v>
      </c>
      <c r="E48" s="81">
        <v>0.4375</v>
      </c>
      <c r="F48" s="81" t="s">
        <v>144</v>
      </c>
      <c r="G48" s="87" t="s">
        <v>195</v>
      </c>
      <c r="H48" s="75" t="s">
        <v>190</v>
      </c>
      <c r="I48" s="75">
        <v>10</v>
      </c>
    </row>
    <row r="49" spans="1:9">
      <c r="A49" s="79">
        <f t="shared" si="0"/>
        <v>5</v>
      </c>
      <c r="B49" s="80">
        <v>40913</v>
      </c>
      <c r="C49" s="81">
        <v>0.41666666666666669</v>
      </c>
      <c r="D49" s="80">
        <f t="shared" si="2"/>
        <v>40913</v>
      </c>
      <c r="E49" s="81">
        <v>0.4236111111111111</v>
      </c>
      <c r="F49" s="81" t="s">
        <v>135</v>
      </c>
      <c r="G49" s="87" t="s">
        <v>196</v>
      </c>
      <c r="H49" s="75" t="s">
        <v>125</v>
      </c>
      <c r="I49" s="75"/>
    </row>
    <row r="50" spans="1:9">
      <c r="A50" s="79">
        <f t="shared" si="0"/>
        <v>5</v>
      </c>
      <c r="B50" s="80">
        <v>40913</v>
      </c>
      <c r="C50" s="81">
        <v>0.4375</v>
      </c>
      <c r="D50" s="80">
        <f t="shared" si="2"/>
        <v>40913</v>
      </c>
      <c r="E50" s="81">
        <v>0.5</v>
      </c>
      <c r="F50" s="81" t="s">
        <v>144</v>
      </c>
      <c r="G50" s="87" t="s">
        <v>198</v>
      </c>
      <c r="H50" s="75" t="s">
        <v>190</v>
      </c>
      <c r="I50" s="75">
        <v>10</v>
      </c>
    </row>
    <row r="51" spans="1:9">
      <c r="A51" s="79">
        <f t="shared" si="0"/>
        <v>5</v>
      </c>
      <c r="B51" s="80">
        <v>40913</v>
      </c>
      <c r="C51" s="81">
        <v>0.4375</v>
      </c>
      <c r="D51" s="80">
        <f t="shared" si="2"/>
        <v>40913</v>
      </c>
      <c r="E51" s="81">
        <v>0.5</v>
      </c>
      <c r="F51" s="81" t="s">
        <v>140</v>
      </c>
      <c r="G51" s="87" t="s">
        <v>199</v>
      </c>
      <c r="H51" s="75" t="s">
        <v>125</v>
      </c>
      <c r="I51" s="75"/>
    </row>
    <row r="52" spans="1:9">
      <c r="A52" s="79">
        <f t="shared" si="0"/>
        <v>5</v>
      </c>
      <c r="B52" s="93">
        <v>40913</v>
      </c>
      <c r="C52" s="92">
        <v>0.53333333333333333</v>
      </c>
      <c r="D52" s="80">
        <f t="shared" si="2"/>
        <v>40913</v>
      </c>
      <c r="E52" s="92">
        <v>0.5625</v>
      </c>
      <c r="F52" s="81" t="s">
        <v>144</v>
      </c>
      <c r="G52" s="75" t="s">
        <v>201</v>
      </c>
      <c r="H52" s="75" t="s">
        <v>190</v>
      </c>
      <c r="I52" s="75">
        <v>10</v>
      </c>
    </row>
    <row r="53" spans="1:9">
      <c r="A53" s="79">
        <f t="shared" si="0"/>
        <v>5</v>
      </c>
      <c r="B53" s="80">
        <v>40913</v>
      </c>
      <c r="C53" s="81">
        <v>0.5625</v>
      </c>
      <c r="D53" s="80">
        <f t="shared" si="2"/>
        <v>40913</v>
      </c>
      <c r="E53" s="81">
        <v>0.56944444444444442</v>
      </c>
      <c r="F53" s="81" t="s">
        <v>174</v>
      </c>
      <c r="G53" s="73" t="s">
        <v>175</v>
      </c>
      <c r="H53" s="75" t="s">
        <v>125</v>
      </c>
      <c r="I53" s="75"/>
    </row>
    <row r="54" spans="1:9">
      <c r="A54" s="79">
        <f t="shared" si="0"/>
        <v>5</v>
      </c>
      <c r="B54" s="80">
        <v>40913</v>
      </c>
      <c r="C54" s="81">
        <v>0.5625</v>
      </c>
      <c r="D54" s="80">
        <f t="shared" si="2"/>
        <v>40913</v>
      </c>
      <c r="E54" s="81">
        <v>0.58333333333333337</v>
      </c>
      <c r="F54" s="81" t="s">
        <v>144</v>
      </c>
      <c r="G54" s="87" t="s">
        <v>202</v>
      </c>
      <c r="H54" s="75" t="s">
        <v>190</v>
      </c>
      <c r="I54" s="75">
        <v>10</v>
      </c>
    </row>
    <row r="55" spans="1:9">
      <c r="A55" s="79">
        <f t="shared" si="0"/>
        <v>5</v>
      </c>
      <c r="B55" s="80">
        <v>40913</v>
      </c>
      <c r="C55" s="81">
        <v>0.56944444444444442</v>
      </c>
      <c r="D55" s="80">
        <f t="shared" si="2"/>
        <v>40913</v>
      </c>
      <c r="E55" s="81">
        <v>0.57638888888888895</v>
      </c>
      <c r="F55" s="81" t="s">
        <v>174</v>
      </c>
      <c r="G55" s="87" t="s">
        <v>203</v>
      </c>
      <c r="H55" s="75" t="s">
        <v>125</v>
      </c>
      <c r="I55" s="75"/>
    </row>
    <row r="56" spans="1:9">
      <c r="A56" s="79">
        <f t="shared" si="0"/>
        <v>5</v>
      </c>
      <c r="B56" s="80">
        <v>40913</v>
      </c>
      <c r="C56" s="81">
        <v>0.58333333333333337</v>
      </c>
      <c r="D56" s="80">
        <f t="shared" si="2"/>
        <v>40913</v>
      </c>
      <c r="E56" s="81">
        <v>0.625</v>
      </c>
      <c r="F56" s="81" t="s">
        <v>144</v>
      </c>
      <c r="G56" s="87" t="s">
        <v>198</v>
      </c>
      <c r="H56" s="75" t="s">
        <v>190</v>
      </c>
      <c r="I56" s="75">
        <v>10</v>
      </c>
    </row>
    <row r="57" spans="1:9">
      <c r="A57" s="79">
        <f t="shared" si="0"/>
        <v>6</v>
      </c>
      <c r="B57" s="80">
        <v>40914</v>
      </c>
      <c r="C57" s="81">
        <v>0.25</v>
      </c>
      <c r="D57" s="80">
        <f t="shared" si="2"/>
        <v>40914</v>
      </c>
      <c r="E57" s="81">
        <v>0.3125</v>
      </c>
      <c r="F57" s="81" t="s">
        <v>121</v>
      </c>
      <c r="G57" s="75" t="s">
        <v>123</v>
      </c>
      <c r="H57" s="75" t="s">
        <v>190</v>
      </c>
      <c r="I57" s="75">
        <v>25</v>
      </c>
    </row>
    <row r="58" spans="1:9">
      <c r="A58" s="79">
        <f t="shared" si="0"/>
        <v>6</v>
      </c>
      <c r="B58" s="93">
        <v>40914</v>
      </c>
      <c r="C58" s="92">
        <v>0.27083333333333331</v>
      </c>
      <c r="D58" s="80">
        <f t="shared" si="2"/>
        <v>40914</v>
      </c>
      <c r="E58" s="92">
        <v>0.31944444444444448</v>
      </c>
      <c r="F58" s="81" t="s">
        <v>144</v>
      </c>
      <c r="G58" s="94" t="s">
        <v>205</v>
      </c>
      <c r="H58" s="75" t="s">
        <v>190</v>
      </c>
      <c r="I58" s="75">
        <v>5</v>
      </c>
    </row>
    <row r="59" spans="1:9">
      <c r="A59" s="79">
        <f>WEEKDAY(B59)</f>
        <v>6</v>
      </c>
      <c r="B59" s="93">
        <v>40914</v>
      </c>
      <c r="C59" s="92">
        <v>0.27083333333333331</v>
      </c>
      <c r="D59" s="80">
        <f t="shared" si="2"/>
        <v>40914</v>
      </c>
      <c r="E59" s="92">
        <v>0.31944444444444448</v>
      </c>
      <c r="F59" s="81" t="s">
        <v>159</v>
      </c>
      <c r="G59" s="75" t="s">
        <v>206</v>
      </c>
      <c r="H59" s="75" t="s">
        <v>190</v>
      </c>
      <c r="I59" s="75"/>
    </row>
    <row r="60" spans="1:9">
      <c r="A60" s="79">
        <f t="shared" si="0"/>
        <v>6</v>
      </c>
      <c r="B60" s="80">
        <v>40914</v>
      </c>
      <c r="C60" s="81">
        <v>0.32291666666666669</v>
      </c>
      <c r="D60" s="80">
        <f t="shared" si="2"/>
        <v>40914</v>
      </c>
      <c r="E60" s="81">
        <v>0.35416666666666669</v>
      </c>
      <c r="F60" s="81" t="s">
        <v>127</v>
      </c>
      <c r="G60" s="87" t="s">
        <v>129</v>
      </c>
      <c r="H60" s="75" t="s">
        <v>133</v>
      </c>
      <c r="I60" s="75"/>
    </row>
    <row r="61" spans="1:9">
      <c r="A61" s="79">
        <f t="shared" si="0"/>
        <v>7</v>
      </c>
      <c r="B61" s="80">
        <v>40915</v>
      </c>
      <c r="C61" s="81">
        <v>0.25</v>
      </c>
      <c r="D61" s="80">
        <f t="shared" si="2"/>
        <v>40915</v>
      </c>
      <c r="E61" s="81">
        <v>0.3125</v>
      </c>
      <c r="F61" s="81" t="s">
        <v>121</v>
      </c>
      <c r="G61" s="75" t="s">
        <v>123</v>
      </c>
      <c r="H61" s="75" t="s">
        <v>190</v>
      </c>
      <c r="I61" s="75">
        <v>25</v>
      </c>
    </row>
    <row r="62" spans="1:9">
      <c r="A62" s="79">
        <f t="shared" si="0"/>
        <v>1</v>
      </c>
      <c r="B62" s="80">
        <v>40916</v>
      </c>
      <c r="C62" s="81">
        <v>0.25</v>
      </c>
      <c r="D62" s="80">
        <f t="shared" si="2"/>
        <v>40916</v>
      </c>
      <c r="E62" s="81">
        <v>0.3125</v>
      </c>
      <c r="F62" s="81" t="s">
        <v>121</v>
      </c>
      <c r="G62" s="75" t="s">
        <v>123</v>
      </c>
      <c r="H62" s="75" t="s">
        <v>190</v>
      </c>
      <c r="I62" s="75">
        <v>25</v>
      </c>
    </row>
    <row r="63" spans="1:9">
      <c r="A63" s="79">
        <f t="shared" si="0"/>
        <v>1</v>
      </c>
      <c r="B63" s="80">
        <v>40916</v>
      </c>
      <c r="C63" s="81">
        <v>0.60416666666666663</v>
      </c>
      <c r="D63" s="80">
        <f t="shared" si="2"/>
        <v>40916</v>
      </c>
      <c r="E63" s="81">
        <v>0.625</v>
      </c>
      <c r="F63" s="81" t="s">
        <v>144</v>
      </c>
      <c r="G63" s="75" t="s">
        <v>207</v>
      </c>
      <c r="H63" s="75" t="s">
        <v>190</v>
      </c>
      <c r="I63" s="75">
        <v>25</v>
      </c>
    </row>
    <row r="64" spans="1:9">
      <c r="A64" s="79">
        <f t="shared" si="0"/>
        <v>2</v>
      </c>
      <c r="B64" s="80">
        <v>40917</v>
      </c>
      <c r="C64" s="81">
        <v>0.25</v>
      </c>
      <c r="D64" s="80">
        <f t="shared" si="2"/>
        <v>40917</v>
      </c>
      <c r="E64" s="81">
        <v>0.3125</v>
      </c>
      <c r="F64" s="81" t="s">
        <v>121</v>
      </c>
      <c r="G64" s="75" t="s">
        <v>123</v>
      </c>
      <c r="H64" s="75" t="s">
        <v>190</v>
      </c>
      <c r="I64" s="75">
        <v>25</v>
      </c>
    </row>
    <row r="65" spans="1:9">
      <c r="A65" s="79">
        <f t="shared" si="0"/>
        <v>2</v>
      </c>
      <c r="B65" s="80">
        <v>40917</v>
      </c>
      <c r="C65" s="81">
        <v>0.32291666666666669</v>
      </c>
      <c r="D65" s="80">
        <f t="shared" si="2"/>
        <v>40917</v>
      </c>
      <c r="E65" s="81">
        <v>0.35416666666666669</v>
      </c>
      <c r="F65" s="81" t="s">
        <v>127</v>
      </c>
      <c r="G65" s="87" t="s">
        <v>129</v>
      </c>
      <c r="H65" s="75" t="s">
        <v>133</v>
      </c>
      <c r="I65" s="75"/>
    </row>
    <row r="66" spans="1:9">
      <c r="A66" s="79">
        <f t="shared" ref="A66:A67" si="3">WEEKDAY(B66)</f>
        <v>2</v>
      </c>
      <c r="B66" s="80">
        <v>40917</v>
      </c>
      <c r="C66" s="81">
        <v>0.375</v>
      </c>
      <c r="D66" s="80">
        <f t="shared" ref="D66:D91" si="4">B66</f>
        <v>40917</v>
      </c>
      <c r="E66" s="92">
        <v>0.40277777777777773</v>
      </c>
      <c r="F66" s="81" t="s">
        <v>144</v>
      </c>
      <c r="G66" s="87" t="s">
        <v>209</v>
      </c>
      <c r="H66" s="75" t="s">
        <v>210</v>
      </c>
      <c r="I66" s="75">
        <v>5</v>
      </c>
    </row>
    <row r="67" spans="1:9">
      <c r="A67" s="79">
        <f t="shared" si="3"/>
        <v>2</v>
      </c>
      <c r="B67" s="80">
        <v>40917</v>
      </c>
      <c r="C67" s="81">
        <v>0.375</v>
      </c>
      <c r="D67" s="80">
        <f t="shared" si="4"/>
        <v>40917</v>
      </c>
      <c r="E67" s="81">
        <v>0.66666666666666663</v>
      </c>
      <c r="F67" s="81" t="s">
        <v>135</v>
      </c>
      <c r="G67" s="87" t="s">
        <v>211</v>
      </c>
      <c r="H67" s="75" t="s">
        <v>125</v>
      </c>
      <c r="I67" s="75"/>
    </row>
    <row r="68" spans="1:9">
      <c r="A68" s="79">
        <f>WEEKDAY(B68)</f>
        <v>2</v>
      </c>
      <c r="B68" s="80">
        <v>40917</v>
      </c>
      <c r="C68" s="81">
        <v>0.39583333333333331</v>
      </c>
      <c r="D68" s="80">
        <f t="shared" si="4"/>
        <v>40917</v>
      </c>
      <c r="E68" s="81">
        <v>0.4236111111111111</v>
      </c>
      <c r="F68" s="81" t="s">
        <v>135</v>
      </c>
      <c r="G68" s="87" t="s">
        <v>212</v>
      </c>
      <c r="H68" s="75" t="s">
        <v>125</v>
      </c>
      <c r="I68" s="75"/>
    </row>
    <row r="69" spans="1:9">
      <c r="A69" s="79">
        <f>WEEKDAY(B69)</f>
        <v>2</v>
      </c>
      <c r="B69" s="80">
        <v>40917</v>
      </c>
      <c r="C69" s="81">
        <v>0.41666666666666669</v>
      </c>
      <c r="D69" s="80">
        <f t="shared" si="4"/>
        <v>40917</v>
      </c>
      <c r="E69" s="81">
        <v>0.4375</v>
      </c>
      <c r="F69" s="81" t="s">
        <v>144</v>
      </c>
      <c r="G69" s="87" t="s">
        <v>214</v>
      </c>
      <c r="H69" s="75" t="s">
        <v>190</v>
      </c>
      <c r="I69" s="75">
        <v>10</v>
      </c>
    </row>
    <row r="70" spans="1:9">
      <c r="A70" s="79">
        <f>WEEKDAY(B70)</f>
        <v>2</v>
      </c>
      <c r="B70" s="80">
        <v>40917</v>
      </c>
      <c r="C70" s="81">
        <v>0.41666666666666669</v>
      </c>
      <c r="D70" s="80">
        <f t="shared" si="4"/>
        <v>40917</v>
      </c>
      <c r="E70" s="81">
        <v>0.42708333333333331</v>
      </c>
      <c r="F70" s="81" t="s">
        <v>140</v>
      </c>
      <c r="G70" s="87" t="s">
        <v>215</v>
      </c>
      <c r="H70" s="75" t="s">
        <v>125</v>
      </c>
      <c r="I70" s="75">
        <v>5</v>
      </c>
    </row>
    <row r="71" spans="1:9">
      <c r="A71" s="79">
        <f>WEEKDAY(B71)</f>
        <v>2</v>
      </c>
      <c r="B71" s="80">
        <v>40917</v>
      </c>
      <c r="C71" s="81">
        <v>0.42708333333333331</v>
      </c>
      <c r="D71" s="80">
        <f t="shared" si="4"/>
        <v>40917</v>
      </c>
      <c r="E71" s="81">
        <v>0.45833333333333331</v>
      </c>
      <c r="F71" s="81" t="s">
        <v>135</v>
      </c>
      <c r="G71" s="87" t="s">
        <v>216</v>
      </c>
      <c r="H71" s="75" t="s">
        <v>125</v>
      </c>
      <c r="I71" s="75"/>
    </row>
    <row r="72" spans="1:9">
      <c r="A72" s="79">
        <f>WEEKDAY(B72)</f>
        <v>2</v>
      </c>
      <c r="B72" s="80">
        <v>40917</v>
      </c>
      <c r="C72" s="81">
        <v>0.5</v>
      </c>
      <c r="D72" s="80">
        <f t="shared" si="4"/>
        <v>40917</v>
      </c>
      <c r="E72" s="81">
        <v>0.52083333333333337</v>
      </c>
      <c r="F72" s="81" t="s">
        <v>186</v>
      </c>
      <c r="G72" s="87" t="s">
        <v>187</v>
      </c>
      <c r="H72" s="75" t="s">
        <v>210</v>
      </c>
      <c r="I72" s="75">
        <v>50</v>
      </c>
    </row>
    <row r="73" spans="1:9">
      <c r="A73" s="79">
        <f t="shared" ref="A73:A136" si="5">WEEKDAY(B73)</f>
        <v>2</v>
      </c>
      <c r="B73" s="80">
        <v>40917</v>
      </c>
      <c r="C73" s="81">
        <v>0.59722222222222221</v>
      </c>
      <c r="D73" s="80">
        <f t="shared" si="4"/>
        <v>40917</v>
      </c>
      <c r="E73" s="81">
        <v>0.625</v>
      </c>
      <c r="F73" s="81" t="s">
        <v>144</v>
      </c>
      <c r="G73" s="87" t="s">
        <v>218</v>
      </c>
      <c r="H73" s="75" t="s">
        <v>138</v>
      </c>
      <c r="I73" s="75">
        <v>15</v>
      </c>
    </row>
    <row r="74" spans="1:9">
      <c r="A74" s="79">
        <f t="shared" si="5"/>
        <v>2</v>
      </c>
      <c r="B74" s="80">
        <v>40917</v>
      </c>
      <c r="C74" s="81">
        <v>0.64583333333333337</v>
      </c>
      <c r="D74" s="80">
        <f t="shared" si="4"/>
        <v>40917</v>
      </c>
      <c r="E74" s="81">
        <v>0.66666666666666663</v>
      </c>
      <c r="F74" s="81" t="s">
        <v>144</v>
      </c>
      <c r="G74" s="75" t="s">
        <v>219</v>
      </c>
      <c r="H74" s="75" t="s">
        <v>138</v>
      </c>
      <c r="I74" s="75">
        <v>15</v>
      </c>
    </row>
    <row r="75" spans="1:9">
      <c r="A75" s="79">
        <f t="shared" si="5"/>
        <v>2</v>
      </c>
      <c r="B75" s="80">
        <v>40917</v>
      </c>
      <c r="C75" s="81">
        <v>0.65625</v>
      </c>
      <c r="D75" s="80">
        <f t="shared" si="4"/>
        <v>40917</v>
      </c>
      <c r="E75" s="81">
        <v>0.66666666666666663</v>
      </c>
      <c r="F75" s="81" t="s">
        <v>135</v>
      </c>
      <c r="G75" s="73" t="s">
        <v>220</v>
      </c>
      <c r="H75" s="75" t="s">
        <v>125</v>
      </c>
      <c r="I75" s="75"/>
    </row>
    <row r="76" spans="1:9">
      <c r="A76" s="79">
        <f t="shared" si="5"/>
        <v>2</v>
      </c>
      <c r="B76" s="80">
        <v>40917</v>
      </c>
      <c r="C76" s="92">
        <v>0.64583333333333337</v>
      </c>
      <c r="D76" s="80">
        <f t="shared" si="4"/>
        <v>40917</v>
      </c>
      <c r="E76" s="81">
        <v>0.6875</v>
      </c>
      <c r="F76" s="81" t="s">
        <v>144</v>
      </c>
      <c r="G76" s="87" t="s">
        <v>222</v>
      </c>
      <c r="H76" s="75" t="s">
        <v>138</v>
      </c>
      <c r="I76" s="75">
        <v>10</v>
      </c>
    </row>
    <row r="77" spans="1:9">
      <c r="A77" s="79">
        <f t="shared" si="5"/>
        <v>2</v>
      </c>
      <c r="B77" s="80">
        <v>40917</v>
      </c>
      <c r="C77" s="81">
        <v>0.66666666666666663</v>
      </c>
      <c r="D77" s="80">
        <f t="shared" si="4"/>
        <v>40917</v>
      </c>
      <c r="E77" s="81">
        <v>0.6875</v>
      </c>
      <c r="F77" s="81" t="s">
        <v>159</v>
      </c>
      <c r="G77" s="75" t="s">
        <v>223</v>
      </c>
      <c r="H77" s="75" t="s">
        <v>125</v>
      </c>
      <c r="I77" s="75"/>
    </row>
    <row r="78" spans="1:9">
      <c r="A78" s="79">
        <f t="shared" si="5"/>
        <v>2</v>
      </c>
      <c r="B78" s="80">
        <v>40917</v>
      </c>
      <c r="C78" s="81">
        <v>0.66666666666666663</v>
      </c>
      <c r="D78" s="80">
        <f t="shared" si="4"/>
        <v>40917</v>
      </c>
      <c r="E78" s="81">
        <v>0.6875</v>
      </c>
      <c r="F78" s="81" t="s">
        <v>159</v>
      </c>
      <c r="G78" s="75" t="s">
        <v>223</v>
      </c>
      <c r="H78" s="75" t="s">
        <v>125</v>
      </c>
      <c r="I78" s="75"/>
    </row>
    <row r="79" spans="1:9">
      <c r="A79" s="79">
        <f t="shared" si="5"/>
        <v>2</v>
      </c>
      <c r="B79" s="80">
        <v>40917</v>
      </c>
      <c r="C79" s="92">
        <v>0.64583333333333337</v>
      </c>
      <c r="D79" s="80">
        <f t="shared" si="4"/>
        <v>40917</v>
      </c>
      <c r="E79" s="81">
        <v>0.70833333333333337</v>
      </c>
      <c r="F79" s="81" t="s">
        <v>144</v>
      </c>
      <c r="G79" s="87" t="s">
        <v>225</v>
      </c>
      <c r="H79" s="75" t="s">
        <v>138</v>
      </c>
      <c r="I79" s="75">
        <v>10</v>
      </c>
    </row>
    <row r="80" spans="1:9">
      <c r="A80" s="79">
        <f t="shared" si="5"/>
        <v>2</v>
      </c>
      <c r="B80" s="80">
        <v>40917</v>
      </c>
      <c r="C80" s="81">
        <v>0.71875</v>
      </c>
      <c r="D80" s="80">
        <f t="shared" si="4"/>
        <v>40917</v>
      </c>
      <c r="E80" s="81">
        <v>0.73958333333333337</v>
      </c>
      <c r="F80" s="81" t="s">
        <v>135</v>
      </c>
      <c r="G80" s="73" t="s">
        <v>226</v>
      </c>
      <c r="H80" s="75" t="s">
        <v>125</v>
      </c>
      <c r="I80" s="75"/>
    </row>
    <row r="81" spans="1:9">
      <c r="A81" s="79">
        <f t="shared" si="5"/>
        <v>2</v>
      </c>
      <c r="B81" s="80">
        <v>40917</v>
      </c>
      <c r="C81" s="81">
        <v>0.85416666666666663</v>
      </c>
      <c r="D81" s="80">
        <f t="shared" si="4"/>
        <v>40917</v>
      </c>
      <c r="E81" s="81">
        <v>0.86458333333333337</v>
      </c>
      <c r="F81" s="81" t="s">
        <v>140</v>
      </c>
      <c r="G81" s="87" t="s">
        <v>228</v>
      </c>
      <c r="H81" s="75" t="s">
        <v>125</v>
      </c>
      <c r="I81" s="75"/>
    </row>
    <row r="82" spans="1:9">
      <c r="A82" s="79">
        <f t="shared" si="5"/>
        <v>2</v>
      </c>
      <c r="B82" s="80">
        <v>40917</v>
      </c>
      <c r="C82" s="81">
        <v>0.91666666666666663</v>
      </c>
      <c r="D82" s="80">
        <f t="shared" si="4"/>
        <v>40917</v>
      </c>
      <c r="E82" s="81">
        <v>0.9375</v>
      </c>
      <c r="F82" s="81" t="s">
        <v>140</v>
      </c>
      <c r="G82" s="87" t="s">
        <v>199</v>
      </c>
      <c r="H82" s="75" t="s">
        <v>125</v>
      </c>
      <c r="I82" s="75"/>
    </row>
    <row r="83" spans="1:9">
      <c r="A83" s="79">
        <f t="shared" si="5"/>
        <v>2</v>
      </c>
      <c r="B83" s="80">
        <v>40917</v>
      </c>
      <c r="C83" s="92">
        <v>0.64583333333333337</v>
      </c>
      <c r="D83" s="80">
        <f t="shared" si="4"/>
        <v>40917</v>
      </c>
      <c r="E83" s="81">
        <v>0.70833333333333337</v>
      </c>
      <c r="F83" s="81" t="s">
        <v>159</v>
      </c>
      <c r="G83" s="75" t="s">
        <v>223</v>
      </c>
      <c r="H83" s="75" t="s">
        <v>138</v>
      </c>
      <c r="I83" s="75"/>
    </row>
    <row r="84" spans="1:9">
      <c r="A84" s="79">
        <f t="shared" si="5"/>
        <v>3</v>
      </c>
      <c r="B84" s="80">
        <v>40918</v>
      </c>
      <c r="C84" s="81">
        <v>0.25</v>
      </c>
      <c r="D84" s="80">
        <f t="shared" si="4"/>
        <v>40918</v>
      </c>
      <c r="E84" s="81">
        <v>0.3125</v>
      </c>
      <c r="F84" s="81" t="s">
        <v>121</v>
      </c>
      <c r="G84" s="75" t="s">
        <v>123</v>
      </c>
      <c r="H84" s="75" t="s">
        <v>138</v>
      </c>
      <c r="I84" s="75">
        <v>20</v>
      </c>
    </row>
    <row r="85" spans="1:9">
      <c r="A85" s="79">
        <f t="shared" si="5"/>
        <v>3</v>
      </c>
      <c r="B85" s="80">
        <v>40918</v>
      </c>
      <c r="C85" s="81">
        <v>0.32291666666666669</v>
      </c>
      <c r="D85" s="80">
        <f t="shared" si="4"/>
        <v>40918</v>
      </c>
      <c r="E85" s="81">
        <v>0.35416666666666669</v>
      </c>
      <c r="F85" s="81" t="s">
        <v>127</v>
      </c>
      <c r="G85" s="87" t="s">
        <v>129</v>
      </c>
      <c r="H85" s="75" t="s">
        <v>125</v>
      </c>
      <c r="I85" s="75"/>
    </row>
    <row r="86" spans="1:9">
      <c r="A86" s="79">
        <f t="shared" si="5"/>
        <v>3</v>
      </c>
      <c r="B86" s="80">
        <v>40918</v>
      </c>
      <c r="C86" s="81">
        <v>0.375</v>
      </c>
      <c r="D86" s="80">
        <f t="shared" si="4"/>
        <v>40918</v>
      </c>
      <c r="E86" s="81">
        <v>0.70833333333333337</v>
      </c>
      <c r="F86" s="81" t="s">
        <v>135</v>
      </c>
      <c r="G86" s="87" t="s">
        <v>211</v>
      </c>
      <c r="H86" s="75" t="s">
        <v>125</v>
      </c>
      <c r="I86" s="75"/>
    </row>
    <row r="87" spans="1:9">
      <c r="A87" s="79">
        <f t="shared" si="5"/>
        <v>3</v>
      </c>
      <c r="B87" s="80">
        <v>40918</v>
      </c>
      <c r="C87" s="81">
        <v>0.375</v>
      </c>
      <c r="D87" s="80">
        <f t="shared" si="4"/>
        <v>40918</v>
      </c>
      <c r="E87" s="81">
        <v>0.39583333333333331</v>
      </c>
      <c r="F87" s="81" t="s">
        <v>135</v>
      </c>
      <c r="G87" s="87" t="s">
        <v>212</v>
      </c>
      <c r="H87" s="75" t="s">
        <v>125</v>
      </c>
      <c r="I87" s="75"/>
    </row>
    <row r="88" spans="1:9">
      <c r="A88" s="79">
        <f t="shared" si="5"/>
        <v>3</v>
      </c>
      <c r="B88" s="80">
        <v>40918</v>
      </c>
      <c r="C88" s="81">
        <v>0.39583333333333331</v>
      </c>
      <c r="D88" s="80">
        <f t="shared" si="4"/>
        <v>40918</v>
      </c>
      <c r="E88" s="81">
        <v>0.5</v>
      </c>
      <c r="F88" s="81" t="s">
        <v>135</v>
      </c>
      <c r="G88" s="87" t="s">
        <v>229</v>
      </c>
      <c r="H88" s="75" t="s">
        <v>125</v>
      </c>
      <c r="I88" s="75"/>
    </row>
    <row r="89" spans="1:9">
      <c r="A89" s="79">
        <f t="shared" si="5"/>
        <v>3</v>
      </c>
      <c r="B89" s="80">
        <v>40918</v>
      </c>
      <c r="C89" s="81">
        <v>0.52083333333333337</v>
      </c>
      <c r="D89" s="80">
        <f t="shared" si="4"/>
        <v>40918</v>
      </c>
      <c r="E89" s="81">
        <v>0.6875</v>
      </c>
      <c r="F89" s="81" t="s">
        <v>135</v>
      </c>
      <c r="G89" s="87" t="s">
        <v>230</v>
      </c>
      <c r="H89" s="75" t="s">
        <v>125</v>
      </c>
      <c r="I89" s="75"/>
    </row>
    <row r="90" spans="1:9">
      <c r="A90" s="79">
        <f t="shared" si="5"/>
        <v>3</v>
      </c>
      <c r="B90" s="80">
        <v>40918</v>
      </c>
      <c r="C90" s="81">
        <v>0.8125</v>
      </c>
      <c r="D90" s="80">
        <f t="shared" si="4"/>
        <v>40918</v>
      </c>
      <c r="E90" s="81">
        <v>0.82291666666666663</v>
      </c>
      <c r="F90" s="81" t="s">
        <v>135</v>
      </c>
      <c r="G90" s="87" t="s">
        <v>231</v>
      </c>
      <c r="H90" s="75" t="s">
        <v>125</v>
      </c>
      <c r="I90" s="75"/>
    </row>
    <row r="91" spans="1:9">
      <c r="A91" s="79">
        <f t="shared" si="5"/>
        <v>3</v>
      </c>
      <c r="B91" s="80">
        <v>40918</v>
      </c>
      <c r="C91" s="81">
        <v>0.875</v>
      </c>
      <c r="D91" s="80">
        <f t="shared" si="4"/>
        <v>40918</v>
      </c>
      <c r="E91" s="81">
        <v>0.91666666666666663</v>
      </c>
      <c r="F91" s="81" t="s">
        <v>135</v>
      </c>
      <c r="G91" s="87" t="s">
        <v>232</v>
      </c>
      <c r="H91" s="75" t="s">
        <v>125</v>
      </c>
      <c r="I91" s="75"/>
    </row>
    <row r="92" spans="1:9">
      <c r="A92" s="79">
        <f t="shared" si="5"/>
        <v>3</v>
      </c>
      <c r="B92" s="80">
        <v>40918</v>
      </c>
      <c r="C92" s="81">
        <v>0.875</v>
      </c>
      <c r="D92" s="80">
        <f>B92+1</f>
        <v>40919</v>
      </c>
      <c r="E92" s="81">
        <v>8.3333333333333329E-2</v>
      </c>
      <c r="F92" s="81" t="s">
        <v>174</v>
      </c>
      <c r="G92" s="87" t="s">
        <v>233</v>
      </c>
      <c r="H92" s="75" t="s">
        <v>125</v>
      </c>
      <c r="I92" s="75"/>
    </row>
    <row r="93" spans="1:9">
      <c r="A93" s="79">
        <f t="shared" si="5"/>
        <v>4</v>
      </c>
      <c r="B93" s="80">
        <v>40919</v>
      </c>
      <c r="C93" s="81">
        <v>0.25</v>
      </c>
      <c r="D93" s="80">
        <f t="shared" ref="D93:D102" si="6">B93</f>
        <v>40919</v>
      </c>
      <c r="E93" s="81">
        <v>0.3125</v>
      </c>
      <c r="F93" s="81" t="s">
        <v>121</v>
      </c>
      <c r="G93" s="75" t="s">
        <v>123</v>
      </c>
      <c r="H93" s="75" t="s">
        <v>138</v>
      </c>
      <c r="I93" s="75">
        <v>20</v>
      </c>
    </row>
    <row r="94" spans="1:9">
      <c r="A94" s="79">
        <f t="shared" si="5"/>
        <v>4</v>
      </c>
      <c r="B94" s="80">
        <v>40919</v>
      </c>
      <c r="C94" s="81">
        <v>0.32291666666666669</v>
      </c>
      <c r="D94" s="80">
        <f t="shared" si="6"/>
        <v>40919</v>
      </c>
      <c r="E94" s="81">
        <v>0.35416666666666669</v>
      </c>
      <c r="F94" s="81" t="s">
        <v>127</v>
      </c>
      <c r="G94" s="87" t="s">
        <v>129</v>
      </c>
      <c r="H94" s="75" t="s">
        <v>125</v>
      </c>
      <c r="I94" s="75"/>
    </row>
    <row r="95" spans="1:9">
      <c r="A95" s="79">
        <f t="shared" si="5"/>
        <v>4</v>
      </c>
      <c r="B95" s="80">
        <v>40919</v>
      </c>
      <c r="C95" s="81">
        <v>0.35416666666666669</v>
      </c>
      <c r="D95" s="80">
        <f t="shared" si="6"/>
        <v>40919</v>
      </c>
      <c r="E95" s="81">
        <v>0.70833333333333337</v>
      </c>
      <c r="F95" s="81" t="s">
        <v>232</v>
      </c>
      <c r="G95" s="87" t="s">
        <v>234</v>
      </c>
      <c r="H95" s="75" t="s">
        <v>125</v>
      </c>
      <c r="I95" s="75"/>
    </row>
    <row r="96" spans="1:9">
      <c r="A96" s="79">
        <f t="shared" si="5"/>
        <v>4</v>
      </c>
      <c r="B96" s="80">
        <v>40919</v>
      </c>
      <c r="C96" s="81">
        <v>0.35416666666666669</v>
      </c>
      <c r="D96" s="80">
        <f t="shared" si="6"/>
        <v>40919</v>
      </c>
      <c r="E96" s="81">
        <v>0.4375</v>
      </c>
      <c r="F96" s="81" t="s">
        <v>135</v>
      </c>
      <c r="G96" s="87" t="s">
        <v>235</v>
      </c>
      <c r="H96" s="75" t="s">
        <v>125</v>
      </c>
      <c r="I96" s="75"/>
    </row>
    <row r="97" spans="1:9">
      <c r="A97" s="79">
        <f t="shared" si="5"/>
        <v>4</v>
      </c>
      <c r="B97" s="80">
        <v>40919</v>
      </c>
      <c r="C97" s="81">
        <v>0.35416666666666669</v>
      </c>
      <c r="D97" s="80">
        <f t="shared" si="6"/>
        <v>40919</v>
      </c>
      <c r="E97" s="81">
        <v>0.4375</v>
      </c>
      <c r="F97" s="81" t="s">
        <v>135</v>
      </c>
      <c r="G97" s="87" t="s">
        <v>235</v>
      </c>
      <c r="H97" s="75" t="s">
        <v>125</v>
      </c>
      <c r="I97" s="75"/>
    </row>
    <row r="98" spans="1:9">
      <c r="A98" s="79">
        <f t="shared" si="5"/>
        <v>4</v>
      </c>
      <c r="B98" s="80">
        <v>40919</v>
      </c>
      <c r="C98" s="81">
        <v>0.35416666666666669</v>
      </c>
      <c r="D98" s="80">
        <f t="shared" si="6"/>
        <v>40919</v>
      </c>
      <c r="E98" s="81">
        <v>0.4375</v>
      </c>
      <c r="F98" s="81" t="s">
        <v>135</v>
      </c>
      <c r="G98" s="87" t="s">
        <v>235</v>
      </c>
      <c r="H98" s="75" t="s">
        <v>125</v>
      </c>
      <c r="I98" s="75"/>
    </row>
    <row r="99" spans="1:9">
      <c r="A99" s="79">
        <f t="shared" si="5"/>
        <v>4</v>
      </c>
      <c r="B99" s="80">
        <v>40919</v>
      </c>
      <c r="C99" s="81">
        <v>0.35416666666666669</v>
      </c>
      <c r="D99" s="80">
        <f t="shared" si="6"/>
        <v>40919</v>
      </c>
      <c r="E99" s="81">
        <v>0.4375</v>
      </c>
      <c r="F99" s="81" t="s">
        <v>135</v>
      </c>
      <c r="G99" s="87" t="s">
        <v>239</v>
      </c>
      <c r="H99" s="75" t="s">
        <v>125</v>
      </c>
      <c r="I99" s="75"/>
    </row>
    <row r="100" spans="1:9">
      <c r="A100" s="79">
        <f t="shared" si="5"/>
        <v>4</v>
      </c>
      <c r="B100" s="80">
        <v>40919</v>
      </c>
      <c r="C100" s="81">
        <v>0.79166666666666663</v>
      </c>
      <c r="D100" s="80">
        <f t="shared" si="6"/>
        <v>40919</v>
      </c>
      <c r="E100" s="81">
        <v>0.83333333333333337</v>
      </c>
      <c r="F100" s="81" t="s">
        <v>186</v>
      </c>
      <c r="G100" s="87" t="s">
        <v>187</v>
      </c>
      <c r="H100" s="75" t="s">
        <v>210</v>
      </c>
      <c r="I100" s="75">
        <v>50</v>
      </c>
    </row>
    <row r="101" spans="1:9">
      <c r="A101" s="79">
        <f t="shared" si="5"/>
        <v>5</v>
      </c>
      <c r="B101" s="93">
        <v>40920</v>
      </c>
      <c r="C101" s="81">
        <v>0.25</v>
      </c>
      <c r="D101" s="80">
        <f t="shared" si="6"/>
        <v>40920</v>
      </c>
      <c r="E101" s="92">
        <v>0.3125</v>
      </c>
      <c r="F101" s="81" t="s">
        <v>121</v>
      </c>
      <c r="G101" s="75" t="s">
        <v>123</v>
      </c>
      <c r="H101" s="75" t="s">
        <v>190</v>
      </c>
      <c r="I101" s="75">
        <v>20</v>
      </c>
    </row>
    <row r="102" spans="1:9">
      <c r="A102" s="79">
        <f t="shared" si="5"/>
        <v>5</v>
      </c>
      <c r="B102" s="93">
        <v>40920</v>
      </c>
      <c r="C102" s="92">
        <v>0.50486111111111109</v>
      </c>
      <c r="D102" s="80">
        <f t="shared" si="6"/>
        <v>40920</v>
      </c>
      <c r="E102" s="92">
        <v>0.55902777777777779</v>
      </c>
      <c r="F102" s="81" t="s">
        <v>144</v>
      </c>
      <c r="G102" s="87" t="s">
        <v>240</v>
      </c>
      <c r="H102" s="75" t="s">
        <v>190</v>
      </c>
      <c r="I102" s="75">
        <v>5</v>
      </c>
    </row>
    <row r="103" spans="1:9">
      <c r="A103" s="79">
        <f t="shared" si="5"/>
        <v>5</v>
      </c>
      <c r="B103" s="93">
        <v>40920</v>
      </c>
      <c r="C103" s="92">
        <v>0.50486111111111109</v>
      </c>
      <c r="D103" s="80"/>
      <c r="E103" s="92">
        <v>0.55902777777777779</v>
      </c>
      <c r="F103" s="81" t="s">
        <v>159</v>
      </c>
      <c r="G103" s="75" t="s">
        <v>241</v>
      </c>
      <c r="H103" s="75" t="s">
        <v>190</v>
      </c>
      <c r="I103" s="75"/>
    </row>
    <row r="104" spans="1:9">
      <c r="A104" s="79">
        <f t="shared" si="5"/>
        <v>5</v>
      </c>
      <c r="B104" s="93">
        <v>40920</v>
      </c>
      <c r="C104" s="92">
        <v>0.7090277777777777</v>
      </c>
      <c r="D104" s="80">
        <f t="shared" ref="D104:D135" si="7">B104</f>
        <v>40920</v>
      </c>
      <c r="E104" s="92">
        <v>0.75624999999999998</v>
      </c>
      <c r="F104" s="81" t="s">
        <v>144</v>
      </c>
      <c r="G104" s="87" t="s">
        <v>240</v>
      </c>
      <c r="H104" s="75" t="s">
        <v>190</v>
      </c>
      <c r="I104" s="75">
        <v>5</v>
      </c>
    </row>
    <row r="105" spans="1:9">
      <c r="A105" s="79">
        <f t="shared" si="5"/>
        <v>6</v>
      </c>
      <c r="B105" s="93">
        <v>40921</v>
      </c>
      <c r="C105" s="81">
        <v>0.25</v>
      </c>
      <c r="D105" s="80">
        <f t="shared" si="7"/>
        <v>40921</v>
      </c>
      <c r="E105" s="92">
        <v>0.3125</v>
      </c>
      <c r="F105" s="81" t="s">
        <v>121</v>
      </c>
      <c r="G105" s="75" t="s">
        <v>123</v>
      </c>
      <c r="H105" s="75" t="s">
        <v>190</v>
      </c>
      <c r="I105" s="75">
        <v>20</v>
      </c>
    </row>
    <row r="106" spans="1:9">
      <c r="A106" s="79">
        <f t="shared" si="5"/>
        <v>6</v>
      </c>
      <c r="B106" s="93">
        <v>40921</v>
      </c>
      <c r="C106" s="92">
        <v>0.40902777777777777</v>
      </c>
      <c r="D106" s="80">
        <f t="shared" si="7"/>
        <v>40921</v>
      </c>
      <c r="E106" s="92">
        <v>0.42291666666666666</v>
      </c>
      <c r="F106" s="81" t="s">
        <v>144</v>
      </c>
      <c r="G106" s="75" t="s">
        <v>244</v>
      </c>
      <c r="H106" s="75" t="s">
        <v>190</v>
      </c>
      <c r="I106" s="75">
        <v>10</v>
      </c>
    </row>
    <row r="107" spans="1:9">
      <c r="A107" s="79">
        <f t="shared" si="5"/>
        <v>6</v>
      </c>
      <c r="B107" s="93">
        <v>40921</v>
      </c>
      <c r="C107" s="92">
        <v>0.40902777777777777</v>
      </c>
      <c r="D107" s="80">
        <f t="shared" si="7"/>
        <v>40921</v>
      </c>
      <c r="E107" s="92">
        <v>0.42291666666666666</v>
      </c>
      <c r="F107" s="81" t="s">
        <v>159</v>
      </c>
      <c r="G107" s="75" t="s">
        <v>206</v>
      </c>
      <c r="H107" s="75" t="s">
        <v>190</v>
      </c>
      <c r="I107" s="75"/>
    </row>
    <row r="108" spans="1:9">
      <c r="A108" s="79">
        <f t="shared" si="5"/>
        <v>6</v>
      </c>
      <c r="B108" s="93">
        <v>40921</v>
      </c>
      <c r="C108" s="92">
        <v>0.47152777777777777</v>
      </c>
      <c r="D108" s="80">
        <f t="shared" si="7"/>
        <v>40921</v>
      </c>
      <c r="E108" s="92">
        <v>0.48541666666666666</v>
      </c>
      <c r="F108" s="81" t="s">
        <v>144</v>
      </c>
      <c r="G108" s="75" t="s">
        <v>245</v>
      </c>
      <c r="H108" s="75" t="s">
        <v>190</v>
      </c>
      <c r="I108" s="75">
        <v>10</v>
      </c>
    </row>
    <row r="109" spans="1:9">
      <c r="A109" s="79">
        <f t="shared" si="5"/>
        <v>6</v>
      </c>
      <c r="B109" s="93">
        <v>40921</v>
      </c>
      <c r="C109" s="92">
        <v>0.57499999999999996</v>
      </c>
      <c r="D109" s="80">
        <f t="shared" si="7"/>
        <v>40921</v>
      </c>
      <c r="E109" s="92">
        <v>0.67152777777777783</v>
      </c>
      <c r="F109" s="81" t="s">
        <v>144</v>
      </c>
      <c r="G109" s="87" t="s">
        <v>240</v>
      </c>
      <c r="H109" s="75" t="s">
        <v>190</v>
      </c>
      <c r="I109" s="75">
        <v>5</v>
      </c>
    </row>
    <row r="110" spans="1:9">
      <c r="A110" s="79">
        <f t="shared" si="5"/>
        <v>6</v>
      </c>
      <c r="B110" s="93">
        <v>40921</v>
      </c>
      <c r="C110" s="92">
        <v>0.83333333333333337</v>
      </c>
      <c r="D110" s="80">
        <f t="shared" si="7"/>
        <v>40921</v>
      </c>
      <c r="E110" s="92">
        <v>0.875</v>
      </c>
      <c r="F110" s="81" t="s">
        <v>186</v>
      </c>
      <c r="G110" s="87" t="s">
        <v>187</v>
      </c>
      <c r="H110" s="75" t="s">
        <v>190</v>
      </c>
      <c r="I110" s="75">
        <v>5</v>
      </c>
    </row>
    <row r="111" spans="1:9">
      <c r="A111" s="79">
        <f t="shared" si="5"/>
        <v>7</v>
      </c>
      <c r="B111" s="93">
        <v>40922</v>
      </c>
      <c r="C111" s="81">
        <v>0.25</v>
      </c>
      <c r="D111" s="80">
        <f t="shared" si="7"/>
        <v>40922</v>
      </c>
      <c r="E111" s="92">
        <v>0.3125</v>
      </c>
      <c r="F111" s="81" t="s">
        <v>121</v>
      </c>
      <c r="G111" s="75" t="s">
        <v>123</v>
      </c>
      <c r="H111" s="75" t="s">
        <v>138</v>
      </c>
      <c r="I111" s="75">
        <v>20</v>
      </c>
    </row>
    <row r="112" spans="1:9">
      <c r="A112" s="79">
        <f t="shared" si="5"/>
        <v>7</v>
      </c>
      <c r="B112" s="93">
        <v>40922</v>
      </c>
      <c r="C112" s="92">
        <v>0.83819444444444446</v>
      </c>
      <c r="D112" s="80">
        <f t="shared" si="7"/>
        <v>40922</v>
      </c>
      <c r="E112" s="92">
        <v>0.83888888888888891</v>
      </c>
      <c r="F112" s="81" t="s">
        <v>144</v>
      </c>
      <c r="G112" s="87" t="s">
        <v>247</v>
      </c>
      <c r="H112" s="75" t="s">
        <v>138</v>
      </c>
      <c r="I112" s="75">
        <v>5</v>
      </c>
    </row>
    <row r="113" spans="1:9">
      <c r="A113" s="79">
        <f t="shared" si="5"/>
        <v>7</v>
      </c>
      <c r="B113" s="93">
        <v>40922</v>
      </c>
      <c r="C113" s="92">
        <v>0.83819444444444446</v>
      </c>
      <c r="D113" s="80">
        <f t="shared" si="7"/>
        <v>40922</v>
      </c>
      <c r="E113" s="92">
        <v>0.83888888888888891</v>
      </c>
      <c r="F113" s="81" t="s">
        <v>159</v>
      </c>
      <c r="G113" s="75" t="s">
        <v>206</v>
      </c>
      <c r="H113" s="75" t="s">
        <v>138</v>
      </c>
      <c r="I113" s="75"/>
    </row>
    <row r="114" spans="1:9">
      <c r="A114" s="79">
        <f t="shared" si="5"/>
        <v>7</v>
      </c>
      <c r="B114" s="93">
        <v>40922</v>
      </c>
      <c r="C114" s="92">
        <v>0.83958333333333324</v>
      </c>
      <c r="D114" s="80">
        <f t="shared" si="7"/>
        <v>40922</v>
      </c>
      <c r="E114" s="92">
        <v>0.84027777777777779</v>
      </c>
      <c r="F114" s="81" t="s">
        <v>144</v>
      </c>
      <c r="G114" s="87" t="s">
        <v>249</v>
      </c>
      <c r="H114" s="75" t="s">
        <v>138</v>
      </c>
      <c r="I114" s="75">
        <v>10</v>
      </c>
    </row>
    <row r="115" spans="1:9">
      <c r="A115" s="79">
        <f t="shared" si="5"/>
        <v>1</v>
      </c>
      <c r="B115" s="93">
        <v>40923</v>
      </c>
      <c r="C115" s="81">
        <v>0.25</v>
      </c>
      <c r="D115" s="80">
        <f t="shared" si="7"/>
        <v>40923</v>
      </c>
      <c r="E115" s="92">
        <v>0.3125</v>
      </c>
      <c r="F115" s="81" t="s">
        <v>121</v>
      </c>
      <c r="G115" s="75" t="s">
        <v>123</v>
      </c>
      <c r="H115" s="75" t="s">
        <v>138</v>
      </c>
      <c r="I115" s="75">
        <v>20</v>
      </c>
    </row>
    <row r="116" spans="1:9">
      <c r="A116" s="79">
        <f t="shared" si="5"/>
        <v>1</v>
      </c>
      <c r="B116" s="93">
        <v>40923</v>
      </c>
      <c r="C116" s="92">
        <v>0.29166666666666669</v>
      </c>
      <c r="D116" s="80">
        <f t="shared" si="7"/>
        <v>40923</v>
      </c>
      <c r="E116" s="92">
        <v>0.3125</v>
      </c>
      <c r="F116" s="81" t="s">
        <v>144</v>
      </c>
      <c r="G116" s="87" t="s">
        <v>250</v>
      </c>
      <c r="H116" s="75" t="s">
        <v>138</v>
      </c>
      <c r="I116" s="75">
        <v>10</v>
      </c>
    </row>
    <row r="117" spans="1:9">
      <c r="A117" s="79">
        <f t="shared" si="5"/>
        <v>2</v>
      </c>
      <c r="B117" s="93">
        <v>40924</v>
      </c>
      <c r="C117" s="81">
        <v>0.25</v>
      </c>
      <c r="D117" s="80">
        <f t="shared" si="7"/>
        <v>40924</v>
      </c>
      <c r="E117" s="92">
        <v>0.3125</v>
      </c>
      <c r="F117" s="81" t="s">
        <v>121</v>
      </c>
      <c r="G117" s="75" t="s">
        <v>123</v>
      </c>
      <c r="H117" s="75" t="s">
        <v>138</v>
      </c>
      <c r="I117" s="75">
        <v>20</v>
      </c>
    </row>
    <row r="118" spans="1:9">
      <c r="A118" s="79">
        <f t="shared" si="5"/>
        <v>2</v>
      </c>
      <c r="B118" s="93">
        <v>40924</v>
      </c>
      <c r="C118" s="81">
        <v>0.66666666666666663</v>
      </c>
      <c r="D118" s="80">
        <f t="shared" si="7"/>
        <v>40924</v>
      </c>
      <c r="E118" s="92">
        <v>0.68055555555555547</v>
      </c>
      <c r="F118" s="81" t="s">
        <v>135</v>
      </c>
      <c r="G118" s="71" t="s">
        <v>251</v>
      </c>
      <c r="H118" s="75" t="s">
        <v>138</v>
      </c>
      <c r="I118" s="75"/>
    </row>
    <row r="119" spans="1:9">
      <c r="A119" s="79">
        <f t="shared" si="5"/>
        <v>2</v>
      </c>
      <c r="B119" s="93">
        <v>40924</v>
      </c>
      <c r="C119" s="81">
        <v>0.69791666666666663</v>
      </c>
      <c r="D119" s="80">
        <f t="shared" si="7"/>
        <v>40924</v>
      </c>
      <c r="E119" s="92">
        <v>0.70833333333333337</v>
      </c>
      <c r="F119" s="81" t="s">
        <v>135</v>
      </c>
      <c r="G119" s="71" t="s">
        <v>252</v>
      </c>
      <c r="H119" s="75" t="s">
        <v>138</v>
      </c>
      <c r="I119" s="75"/>
    </row>
    <row r="120" spans="1:9">
      <c r="A120" s="79">
        <f t="shared" si="5"/>
        <v>3</v>
      </c>
      <c r="B120" s="93">
        <v>40925</v>
      </c>
      <c r="C120" s="81">
        <v>0.25</v>
      </c>
      <c r="D120" s="80">
        <f t="shared" si="7"/>
        <v>40925</v>
      </c>
      <c r="E120" s="92">
        <v>0.3125</v>
      </c>
      <c r="F120" s="81" t="s">
        <v>121</v>
      </c>
      <c r="G120" s="75" t="s">
        <v>123</v>
      </c>
      <c r="H120" s="75" t="s">
        <v>138</v>
      </c>
      <c r="I120" s="75">
        <v>20</v>
      </c>
    </row>
    <row r="121" spans="1:9">
      <c r="A121" s="79">
        <f t="shared" si="5"/>
        <v>3</v>
      </c>
      <c r="B121" s="93">
        <v>40925</v>
      </c>
      <c r="C121" s="92">
        <v>0.35416666666666669</v>
      </c>
      <c r="D121" s="80">
        <f t="shared" si="7"/>
        <v>40925</v>
      </c>
      <c r="E121" s="92">
        <v>0.41666666666666669</v>
      </c>
      <c r="F121" s="81" t="s">
        <v>253</v>
      </c>
      <c r="G121" s="71" t="s">
        <v>255</v>
      </c>
      <c r="H121" s="75" t="s">
        <v>138</v>
      </c>
      <c r="I121" s="75"/>
    </row>
    <row r="122" spans="1:9">
      <c r="A122" s="79">
        <f t="shared" si="5"/>
        <v>3</v>
      </c>
      <c r="B122" s="93">
        <v>40925</v>
      </c>
      <c r="C122" s="92">
        <v>0.5</v>
      </c>
      <c r="D122" s="80">
        <f t="shared" si="7"/>
        <v>40925</v>
      </c>
      <c r="E122" s="92">
        <v>0.52083333333333337</v>
      </c>
      <c r="F122" s="81" t="s">
        <v>135</v>
      </c>
      <c r="G122" s="71" t="s">
        <v>257</v>
      </c>
      <c r="H122" s="75" t="s">
        <v>138</v>
      </c>
      <c r="I122" s="75"/>
    </row>
    <row r="123" spans="1:9">
      <c r="A123" s="79">
        <f t="shared" si="5"/>
        <v>3</v>
      </c>
      <c r="B123" s="93">
        <v>40925</v>
      </c>
      <c r="C123" s="92">
        <v>0.65902777777777777</v>
      </c>
      <c r="D123" s="80">
        <f t="shared" si="7"/>
        <v>40925</v>
      </c>
      <c r="E123" s="92">
        <v>0.6875</v>
      </c>
      <c r="F123" s="81" t="s">
        <v>144</v>
      </c>
      <c r="G123" s="75" t="s">
        <v>258</v>
      </c>
      <c r="H123" s="75" t="s">
        <v>138</v>
      </c>
      <c r="I123" s="75">
        <v>5</v>
      </c>
    </row>
    <row r="124" spans="1:9">
      <c r="A124" s="79">
        <f t="shared" si="5"/>
        <v>3</v>
      </c>
      <c r="B124" s="93">
        <v>40925</v>
      </c>
      <c r="C124" s="92">
        <v>0.58333333333333337</v>
      </c>
      <c r="D124" s="80">
        <f t="shared" si="7"/>
        <v>40925</v>
      </c>
      <c r="E124" s="92">
        <v>0.625</v>
      </c>
      <c r="F124" s="81" t="s">
        <v>135</v>
      </c>
      <c r="G124" s="71" t="s">
        <v>259</v>
      </c>
      <c r="H124" s="75" t="s">
        <v>138</v>
      </c>
      <c r="I124" s="75"/>
    </row>
    <row r="125" spans="1:9">
      <c r="A125" s="79">
        <f t="shared" si="5"/>
        <v>3</v>
      </c>
      <c r="B125" s="93">
        <v>40925</v>
      </c>
      <c r="C125" s="92">
        <v>0.75</v>
      </c>
      <c r="D125" s="80">
        <f t="shared" si="7"/>
        <v>40925</v>
      </c>
      <c r="E125" s="92">
        <v>0.79166666666666663</v>
      </c>
      <c r="F125" s="81" t="s">
        <v>260</v>
      </c>
      <c r="G125" s="75" t="s">
        <v>187</v>
      </c>
      <c r="H125" s="75" t="s">
        <v>261</v>
      </c>
      <c r="I125" s="75"/>
    </row>
    <row r="126" spans="1:9">
      <c r="A126" s="79">
        <f t="shared" si="5"/>
        <v>4</v>
      </c>
      <c r="B126" s="93">
        <v>40926</v>
      </c>
      <c r="C126" s="81">
        <v>0.25</v>
      </c>
      <c r="D126" s="80">
        <f t="shared" si="7"/>
        <v>40926</v>
      </c>
      <c r="E126" s="92">
        <v>0.3125</v>
      </c>
      <c r="F126" s="81" t="s">
        <v>121</v>
      </c>
      <c r="G126" s="75" t="s">
        <v>123</v>
      </c>
      <c r="H126" s="75" t="s">
        <v>190</v>
      </c>
      <c r="I126" s="75">
        <v>20</v>
      </c>
    </row>
    <row r="127" spans="1:9">
      <c r="A127" s="79">
        <f t="shared" si="5"/>
        <v>5</v>
      </c>
      <c r="B127" s="93">
        <v>40927</v>
      </c>
      <c r="C127" s="81">
        <v>0.25</v>
      </c>
      <c r="D127" s="80">
        <f t="shared" si="7"/>
        <v>40927</v>
      </c>
      <c r="E127" s="92">
        <v>0.3125</v>
      </c>
      <c r="F127" s="81" t="s">
        <v>121</v>
      </c>
      <c r="G127" s="75" t="s">
        <v>123</v>
      </c>
      <c r="H127" s="75" t="s">
        <v>190</v>
      </c>
      <c r="I127" s="75">
        <v>20</v>
      </c>
    </row>
    <row r="128" spans="1:9">
      <c r="A128" s="79">
        <f t="shared" si="5"/>
        <v>5</v>
      </c>
      <c r="B128" s="93">
        <v>40927</v>
      </c>
      <c r="C128" s="92">
        <v>0.32708333333333334</v>
      </c>
      <c r="D128" s="80">
        <f t="shared" si="7"/>
        <v>40927</v>
      </c>
      <c r="E128" s="92">
        <v>0.41249999999999998</v>
      </c>
      <c r="F128" s="81" t="s">
        <v>144</v>
      </c>
      <c r="G128" s="75" t="s">
        <v>262</v>
      </c>
      <c r="H128" s="75" t="s">
        <v>190</v>
      </c>
      <c r="I128" s="75">
        <v>10</v>
      </c>
    </row>
    <row r="129" spans="1:9">
      <c r="A129" s="79">
        <f t="shared" si="5"/>
        <v>5</v>
      </c>
      <c r="B129" s="93">
        <v>40927</v>
      </c>
      <c r="C129" s="92">
        <v>0.32708333333333334</v>
      </c>
      <c r="D129" s="80">
        <f t="shared" si="7"/>
        <v>40927</v>
      </c>
      <c r="E129" s="92">
        <v>0.41249999999999998</v>
      </c>
      <c r="F129" s="81" t="s">
        <v>159</v>
      </c>
      <c r="G129" s="75" t="s">
        <v>263</v>
      </c>
      <c r="H129" s="75" t="s">
        <v>190</v>
      </c>
      <c r="I129" s="75"/>
    </row>
    <row r="130" spans="1:9">
      <c r="A130" s="79">
        <f t="shared" si="5"/>
        <v>6</v>
      </c>
      <c r="B130" s="93">
        <v>40928</v>
      </c>
      <c r="C130" s="81">
        <v>0.25</v>
      </c>
      <c r="D130" s="80">
        <f t="shared" si="7"/>
        <v>40928</v>
      </c>
      <c r="E130" s="92">
        <v>0.3125</v>
      </c>
      <c r="F130" s="81" t="s">
        <v>232</v>
      </c>
      <c r="G130" s="75" t="s">
        <v>265</v>
      </c>
      <c r="H130" s="75" t="s">
        <v>138</v>
      </c>
      <c r="I130" s="75"/>
    </row>
    <row r="131" spans="1:9">
      <c r="A131" s="79">
        <f t="shared" si="5"/>
        <v>6</v>
      </c>
      <c r="B131" s="93">
        <v>40928</v>
      </c>
      <c r="C131" s="81">
        <v>0.25</v>
      </c>
      <c r="D131" s="80">
        <f t="shared" si="7"/>
        <v>40928</v>
      </c>
      <c r="E131" s="92">
        <v>0.3125</v>
      </c>
      <c r="F131" s="81" t="s">
        <v>121</v>
      </c>
      <c r="G131" s="75" t="s">
        <v>123</v>
      </c>
      <c r="H131" s="75" t="s">
        <v>190</v>
      </c>
      <c r="I131" s="75">
        <v>20</v>
      </c>
    </row>
    <row r="132" spans="1:9">
      <c r="A132" s="79">
        <f t="shared" si="5"/>
        <v>6</v>
      </c>
      <c r="B132" s="93">
        <v>40928</v>
      </c>
      <c r="C132" s="92">
        <v>0.35416666666666669</v>
      </c>
      <c r="D132" s="80">
        <f t="shared" si="7"/>
        <v>40928</v>
      </c>
      <c r="E132" s="92">
        <v>0.45833333333333331</v>
      </c>
      <c r="F132" s="81" t="s">
        <v>130</v>
      </c>
      <c r="G132" s="87" t="s">
        <v>266</v>
      </c>
      <c r="H132" s="75" t="s">
        <v>261</v>
      </c>
      <c r="I132" s="75">
        <v>10</v>
      </c>
    </row>
    <row r="133" spans="1:9">
      <c r="A133" s="79">
        <f t="shared" si="5"/>
        <v>6</v>
      </c>
      <c r="B133" s="93">
        <v>40928</v>
      </c>
      <c r="C133" s="92">
        <v>0.47222222222222227</v>
      </c>
      <c r="D133" s="80">
        <f t="shared" si="7"/>
        <v>40928</v>
      </c>
      <c r="E133" s="92">
        <v>0.49305555555555558</v>
      </c>
      <c r="F133" s="81" t="s">
        <v>144</v>
      </c>
      <c r="G133" s="87" t="s">
        <v>268</v>
      </c>
      <c r="H133" s="75" t="s">
        <v>261</v>
      </c>
      <c r="I133" s="75">
        <v>10</v>
      </c>
    </row>
    <row r="134" spans="1:9">
      <c r="A134" s="79">
        <f t="shared" si="5"/>
        <v>6</v>
      </c>
      <c r="B134" s="93">
        <v>40928</v>
      </c>
      <c r="C134" s="92">
        <v>0.47222222222222227</v>
      </c>
      <c r="D134" s="80">
        <f t="shared" si="7"/>
        <v>40928</v>
      </c>
      <c r="E134" s="92">
        <v>0.49305555555555558</v>
      </c>
      <c r="F134" s="81" t="s">
        <v>159</v>
      </c>
      <c r="G134" s="75" t="s">
        <v>241</v>
      </c>
      <c r="H134" s="75" t="s">
        <v>261</v>
      </c>
      <c r="I134" s="75"/>
    </row>
    <row r="135" spans="1:9">
      <c r="A135" s="79">
        <f t="shared" si="5"/>
        <v>6</v>
      </c>
      <c r="B135" s="93">
        <v>40928</v>
      </c>
      <c r="C135" s="92">
        <v>0.49305555555555558</v>
      </c>
      <c r="D135" s="80">
        <f t="shared" si="7"/>
        <v>40928</v>
      </c>
      <c r="E135" s="92">
        <v>0.51388888888888895</v>
      </c>
      <c r="F135" s="81" t="s">
        <v>144</v>
      </c>
      <c r="G135" s="87" t="s">
        <v>268</v>
      </c>
      <c r="H135" s="75" t="s">
        <v>261</v>
      </c>
      <c r="I135" s="75">
        <v>10</v>
      </c>
    </row>
    <row r="136" spans="1:9">
      <c r="A136" s="79">
        <f t="shared" si="5"/>
        <v>6</v>
      </c>
      <c r="B136" s="93">
        <v>40928</v>
      </c>
      <c r="C136" s="92">
        <v>0.49305555555555558</v>
      </c>
      <c r="D136" s="80">
        <f t="shared" ref="D136:D167" si="8">B136</f>
        <v>40928</v>
      </c>
      <c r="E136" s="92">
        <v>0.51388888888888895</v>
      </c>
      <c r="F136" s="81" t="s">
        <v>159</v>
      </c>
      <c r="G136" s="75" t="s">
        <v>241</v>
      </c>
      <c r="H136" s="75" t="s">
        <v>261</v>
      </c>
      <c r="I136" s="75"/>
    </row>
    <row r="137" spans="1:9">
      <c r="A137" s="79">
        <f t="shared" ref="A137:A185" si="9">WEEKDAY(B137)</f>
        <v>6</v>
      </c>
      <c r="B137" s="93">
        <v>40928</v>
      </c>
      <c r="C137" s="92">
        <v>0.51388888888888895</v>
      </c>
      <c r="D137" s="80">
        <f t="shared" si="8"/>
        <v>40928</v>
      </c>
      <c r="E137" s="92">
        <v>0.53472222222222221</v>
      </c>
      <c r="F137" s="81" t="s">
        <v>144</v>
      </c>
      <c r="G137" s="87" t="s">
        <v>268</v>
      </c>
      <c r="H137" s="75" t="s">
        <v>261</v>
      </c>
      <c r="I137" s="75">
        <v>15</v>
      </c>
    </row>
    <row r="138" spans="1:9">
      <c r="A138" s="79">
        <f t="shared" si="9"/>
        <v>6</v>
      </c>
      <c r="B138" s="93">
        <v>40928</v>
      </c>
      <c r="C138" s="92">
        <v>0.51388888888888895</v>
      </c>
      <c r="D138" s="80">
        <f t="shared" si="8"/>
        <v>40928</v>
      </c>
      <c r="E138" s="92">
        <v>0.53472222222222221</v>
      </c>
      <c r="F138" s="81" t="s">
        <v>159</v>
      </c>
      <c r="G138" s="75" t="s">
        <v>241</v>
      </c>
      <c r="H138" s="75" t="s">
        <v>261</v>
      </c>
      <c r="I138" s="75"/>
    </row>
    <row r="139" spans="1:9">
      <c r="A139" s="79">
        <f t="shared" si="9"/>
        <v>7</v>
      </c>
      <c r="B139" s="93">
        <v>40929</v>
      </c>
      <c r="C139" s="81">
        <v>0.25</v>
      </c>
      <c r="D139" s="80">
        <f t="shared" si="8"/>
        <v>40929</v>
      </c>
      <c r="E139" s="92">
        <v>0.3125</v>
      </c>
      <c r="F139" s="81" t="s">
        <v>121</v>
      </c>
      <c r="G139" s="75" t="s">
        <v>123</v>
      </c>
      <c r="H139" s="75" t="s">
        <v>138</v>
      </c>
      <c r="I139" s="75">
        <v>20</v>
      </c>
    </row>
    <row r="140" spans="1:9">
      <c r="A140" s="79">
        <f t="shared" si="9"/>
        <v>1</v>
      </c>
      <c r="B140" s="93">
        <v>40930</v>
      </c>
      <c r="C140" s="81">
        <v>0.25</v>
      </c>
      <c r="D140" s="80">
        <f t="shared" si="8"/>
        <v>40930</v>
      </c>
      <c r="E140" s="92">
        <v>0.3125</v>
      </c>
      <c r="F140" s="81" t="s">
        <v>121</v>
      </c>
      <c r="G140" s="75" t="s">
        <v>123</v>
      </c>
      <c r="H140" s="75" t="s">
        <v>138</v>
      </c>
      <c r="I140" s="75">
        <v>20</v>
      </c>
    </row>
    <row r="141" spans="1:9">
      <c r="A141" s="79">
        <f t="shared" si="9"/>
        <v>1</v>
      </c>
      <c r="B141" s="93">
        <v>40930</v>
      </c>
      <c r="C141" s="92">
        <v>0.31111111111111112</v>
      </c>
      <c r="D141" s="80">
        <f t="shared" si="8"/>
        <v>40930</v>
      </c>
      <c r="E141" s="92">
        <v>0.33194444444444443</v>
      </c>
      <c r="F141" s="81" t="s">
        <v>144</v>
      </c>
      <c r="G141" s="75" t="s">
        <v>272</v>
      </c>
      <c r="H141" s="75" t="s">
        <v>138</v>
      </c>
      <c r="I141" s="75">
        <v>5</v>
      </c>
    </row>
    <row r="142" spans="1:9">
      <c r="A142" s="79">
        <f t="shared" si="9"/>
        <v>1</v>
      </c>
      <c r="B142" s="93">
        <v>40930</v>
      </c>
      <c r="C142" s="92">
        <v>0.31111111111111112</v>
      </c>
      <c r="D142" s="80">
        <f t="shared" si="8"/>
        <v>40930</v>
      </c>
      <c r="E142" s="92">
        <v>0.33194444444444443</v>
      </c>
      <c r="F142" s="81" t="s">
        <v>159</v>
      </c>
      <c r="G142" s="75" t="s">
        <v>206</v>
      </c>
      <c r="H142" s="75" t="s">
        <v>138</v>
      </c>
      <c r="I142" s="75"/>
    </row>
    <row r="143" spans="1:9">
      <c r="A143" s="79">
        <f t="shared" si="9"/>
        <v>2</v>
      </c>
      <c r="B143" s="93">
        <v>40931</v>
      </c>
      <c r="C143" s="81">
        <v>0.25</v>
      </c>
      <c r="D143" s="80">
        <f t="shared" si="8"/>
        <v>40931</v>
      </c>
      <c r="E143" s="92">
        <v>0.3125</v>
      </c>
      <c r="F143" s="81" t="s">
        <v>121</v>
      </c>
      <c r="G143" s="75" t="s">
        <v>123</v>
      </c>
      <c r="H143" s="75" t="s">
        <v>138</v>
      </c>
      <c r="I143" s="75">
        <v>20</v>
      </c>
    </row>
    <row r="144" spans="1:9">
      <c r="A144" s="79">
        <f t="shared" si="9"/>
        <v>3</v>
      </c>
      <c r="B144" s="93">
        <v>40932</v>
      </c>
      <c r="C144" s="81">
        <v>0.25</v>
      </c>
      <c r="D144" s="80">
        <f t="shared" si="8"/>
        <v>40932</v>
      </c>
      <c r="E144" s="92">
        <v>0.3125</v>
      </c>
      <c r="F144" s="81" t="s">
        <v>121</v>
      </c>
      <c r="G144" s="75" t="s">
        <v>123</v>
      </c>
      <c r="H144" s="75" t="s">
        <v>138</v>
      </c>
      <c r="I144" s="75">
        <v>20</v>
      </c>
    </row>
    <row r="145" spans="1:9">
      <c r="A145" s="79">
        <f t="shared" si="9"/>
        <v>4</v>
      </c>
      <c r="B145" s="93">
        <v>40933</v>
      </c>
      <c r="C145" s="81">
        <v>0.25</v>
      </c>
      <c r="D145" s="80">
        <f t="shared" si="8"/>
        <v>40933</v>
      </c>
      <c r="E145" s="92">
        <v>0.3125</v>
      </c>
      <c r="F145" s="81" t="s">
        <v>121</v>
      </c>
      <c r="G145" s="75" t="s">
        <v>123</v>
      </c>
      <c r="H145" s="75" t="s">
        <v>190</v>
      </c>
      <c r="I145" s="75">
        <v>20</v>
      </c>
    </row>
    <row r="146" spans="1:9">
      <c r="A146" s="79">
        <f t="shared" si="9"/>
        <v>4</v>
      </c>
      <c r="B146" s="93">
        <v>40933</v>
      </c>
      <c r="C146" s="92">
        <v>0.33333333333333331</v>
      </c>
      <c r="D146" s="80">
        <f t="shared" si="8"/>
        <v>40933</v>
      </c>
      <c r="E146" s="92">
        <v>0.37986111111111115</v>
      </c>
      <c r="F146" s="81" t="s">
        <v>144</v>
      </c>
      <c r="G146" s="87" t="s">
        <v>240</v>
      </c>
      <c r="H146" s="75" t="s">
        <v>190</v>
      </c>
      <c r="I146" s="75">
        <v>5</v>
      </c>
    </row>
    <row r="147" spans="1:9">
      <c r="A147" s="79">
        <f t="shared" si="9"/>
        <v>4</v>
      </c>
      <c r="B147" s="93">
        <v>40933</v>
      </c>
      <c r="C147" s="92">
        <v>0.33333333333333331</v>
      </c>
      <c r="D147" s="80">
        <f t="shared" si="8"/>
        <v>40933</v>
      </c>
      <c r="E147" s="92">
        <v>0.3840277777777778</v>
      </c>
      <c r="F147" s="81" t="s">
        <v>144</v>
      </c>
      <c r="G147" s="87" t="s">
        <v>240</v>
      </c>
      <c r="H147" s="75" t="s">
        <v>190</v>
      </c>
      <c r="I147" s="75">
        <v>5</v>
      </c>
    </row>
    <row r="148" spans="1:9">
      <c r="A148" s="79">
        <f t="shared" si="9"/>
        <v>4</v>
      </c>
      <c r="B148" s="93">
        <v>40933</v>
      </c>
      <c r="C148" s="92">
        <v>0.33333333333333298</v>
      </c>
      <c r="D148" s="80">
        <f t="shared" si="8"/>
        <v>40933</v>
      </c>
      <c r="E148" s="92">
        <v>0.39027777777777778</v>
      </c>
      <c r="F148" s="81" t="s">
        <v>144</v>
      </c>
      <c r="G148" s="87" t="s">
        <v>240</v>
      </c>
      <c r="H148" s="75" t="s">
        <v>190</v>
      </c>
      <c r="I148" s="75">
        <v>5</v>
      </c>
    </row>
    <row r="149" spans="1:9">
      <c r="A149" s="79">
        <f t="shared" si="9"/>
        <v>4</v>
      </c>
      <c r="B149" s="93">
        <v>40933</v>
      </c>
      <c r="C149" s="92">
        <v>0.33333333333333298</v>
      </c>
      <c r="D149" s="80">
        <f t="shared" si="8"/>
        <v>40933</v>
      </c>
      <c r="E149" s="92">
        <v>0.39583333333333331</v>
      </c>
      <c r="F149" s="81" t="s">
        <v>144</v>
      </c>
      <c r="G149" s="87" t="s">
        <v>240</v>
      </c>
      <c r="H149" s="75" t="s">
        <v>190</v>
      </c>
      <c r="I149" s="75">
        <v>10</v>
      </c>
    </row>
    <row r="150" spans="1:9">
      <c r="A150" s="79">
        <f t="shared" si="9"/>
        <v>5</v>
      </c>
      <c r="B150" s="93">
        <v>40934</v>
      </c>
      <c r="C150" s="81">
        <v>0.25</v>
      </c>
      <c r="D150" s="80">
        <f t="shared" si="8"/>
        <v>40934</v>
      </c>
      <c r="E150" s="92">
        <v>0.3125</v>
      </c>
      <c r="F150" s="81" t="s">
        <v>121</v>
      </c>
      <c r="G150" s="75" t="s">
        <v>123</v>
      </c>
      <c r="H150" s="75" t="s">
        <v>190</v>
      </c>
      <c r="I150" s="75">
        <v>20</v>
      </c>
    </row>
    <row r="151" spans="1:9">
      <c r="A151" s="79">
        <f t="shared" si="9"/>
        <v>5</v>
      </c>
      <c r="B151" s="93">
        <v>40934</v>
      </c>
      <c r="C151" s="92">
        <v>0.34722222222222227</v>
      </c>
      <c r="D151" s="80">
        <f t="shared" si="8"/>
        <v>40934</v>
      </c>
      <c r="E151" s="92">
        <v>0.36805555555555558</v>
      </c>
      <c r="F151" s="81" t="s">
        <v>144</v>
      </c>
      <c r="G151" s="75" t="s">
        <v>244</v>
      </c>
      <c r="H151" s="75" t="s">
        <v>190</v>
      </c>
      <c r="I151" s="75">
        <v>10</v>
      </c>
    </row>
    <row r="152" spans="1:9">
      <c r="A152" s="79">
        <f t="shared" si="9"/>
        <v>5</v>
      </c>
      <c r="B152" s="93">
        <v>40934</v>
      </c>
      <c r="C152" s="92">
        <v>0.3125</v>
      </c>
      <c r="D152" s="80">
        <f t="shared" si="8"/>
        <v>40934</v>
      </c>
      <c r="E152" s="92">
        <v>0.33958333333333335</v>
      </c>
      <c r="F152" s="81" t="s">
        <v>159</v>
      </c>
      <c r="G152" s="75" t="s">
        <v>206</v>
      </c>
      <c r="H152" s="75" t="s">
        <v>190</v>
      </c>
      <c r="I152" s="75"/>
    </row>
    <row r="153" spans="1:9">
      <c r="A153" s="79">
        <f t="shared" si="9"/>
        <v>6</v>
      </c>
      <c r="B153" s="93">
        <v>40935</v>
      </c>
      <c r="C153" s="81">
        <v>0.25</v>
      </c>
      <c r="D153" s="80">
        <f t="shared" si="8"/>
        <v>40935</v>
      </c>
      <c r="E153" s="92">
        <v>0.3125</v>
      </c>
      <c r="F153" s="81" t="s">
        <v>121</v>
      </c>
      <c r="G153" s="75" t="s">
        <v>123</v>
      </c>
      <c r="H153" s="75" t="s">
        <v>190</v>
      </c>
      <c r="I153" s="75">
        <v>20</v>
      </c>
    </row>
    <row r="154" spans="1:9">
      <c r="A154" s="79">
        <f t="shared" si="9"/>
        <v>6</v>
      </c>
      <c r="B154" s="93">
        <v>40935</v>
      </c>
      <c r="C154" s="81">
        <v>0.41666666666666669</v>
      </c>
      <c r="D154" s="80">
        <f t="shared" si="8"/>
        <v>40935</v>
      </c>
      <c r="E154" s="92">
        <v>0.45833333333333331</v>
      </c>
      <c r="F154" s="81" t="s">
        <v>232</v>
      </c>
      <c r="G154" s="75" t="s">
        <v>275</v>
      </c>
      <c r="H154" s="75" t="s">
        <v>138</v>
      </c>
      <c r="I154" s="75"/>
    </row>
    <row r="155" spans="1:9">
      <c r="A155" s="79">
        <f t="shared" si="9"/>
        <v>6</v>
      </c>
      <c r="B155" s="93">
        <v>40935</v>
      </c>
      <c r="C155" s="81">
        <v>0.54166666666666663</v>
      </c>
      <c r="D155" s="80">
        <f t="shared" si="8"/>
        <v>40935</v>
      </c>
      <c r="E155" s="92">
        <v>0.70833333333333337</v>
      </c>
      <c r="F155" s="81" t="s">
        <v>232</v>
      </c>
      <c r="G155" s="75" t="s">
        <v>275</v>
      </c>
      <c r="H155" s="75" t="s">
        <v>138</v>
      </c>
      <c r="I155" s="75"/>
    </row>
    <row r="156" spans="1:9">
      <c r="A156" s="79">
        <f t="shared" si="9"/>
        <v>6</v>
      </c>
      <c r="B156" s="93">
        <v>40935</v>
      </c>
      <c r="C156" s="81">
        <v>0.70833333333333337</v>
      </c>
      <c r="D156" s="80">
        <f t="shared" si="8"/>
        <v>40935</v>
      </c>
      <c r="E156" s="92">
        <v>0.75</v>
      </c>
      <c r="F156" s="81" t="s">
        <v>232</v>
      </c>
      <c r="G156" s="75" t="s">
        <v>276</v>
      </c>
      <c r="H156" s="75" t="s">
        <v>138</v>
      </c>
      <c r="I156" s="75"/>
    </row>
    <row r="157" spans="1:9">
      <c r="A157" s="79">
        <f t="shared" si="9"/>
        <v>7</v>
      </c>
      <c r="B157" s="93">
        <v>40936</v>
      </c>
      <c r="C157" s="92">
        <v>0.25</v>
      </c>
      <c r="D157" s="80">
        <f t="shared" si="8"/>
        <v>40936</v>
      </c>
      <c r="E157" s="92">
        <v>0.29166666666666669</v>
      </c>
      <c r="F157" s="81" t="s">
        <v>144</v>
      </c>
      <c r="G157" s="87" t="s">
        <v>277</v>
      </c>
      <c r="H157" s="75" t="s">
        <v>138</v>
      </c>
      <c r="I157" s="75">
        <v>15</v>
      </c>
    </row>
    <row r="158" spans="1:9">
      <c r="A158" s="79">
        <f t="shared" si="9"/>
        <v>7</v>
      </c>
      <c r="B158" s="93">
        <v>40936</v>
      </c>
      <c r="C158" s="92">
        <v>0.25</v>
      </c>
      <c r="D158" s="80">
        <f t="shared" si="8"/>
        <v>40936</v>
      </c>
      <c r="E158" s="92">
        <v>0.29166666666666669</v>
      </c>
      <c r="F158" s="81" t="s">
        <v>278</v>
      </c>
      <c r="G158" s="75" t="s">
        <v>223</v>
      </c>
      <c r="H158" s="75" t="s">
        <v>138</v>
      </c>
      <c r="I158" s="75">
        <v>10</v>
      </c>
    </row>
    <row r="159" spans="1:9">
      <c r="A159" s="79">
        <f t="shared" si="9"/>
        <v>7</v>
      </c>
      <c r="B159" s="93">
        <v>40936</v>
      </c>
      <c r="C159" s="92">
        <v>0.25</v>
      </c>
      <c r="D159" s="80">
        <f t="shared" si="8"/>
        <v>40936</v>
      </c>
      <c r="E159" s="92">
        <v>0.3125</v>
      </c>
      <c r="F159" s="81" t="s">
        <v>121</v>
      </c>
      <c r="G159" s="75" t="s">
        <v>123</v>
      </c>
      <c r="H159" s="75" t="s">
        <v>138</v>
      </c>
      <c r="I159" s="75">
        <v>20</v>
      </c>
    </row>
    <row r="160" spans="1:9">
      <c r="A160" s="79">
        <f t="shared" si="9"/>
        <v>7</v>
      </c>
      <c r="B160" s="93">
        <v>40936</v>
      </c>
      <c r="C160" s="92">
        <v>0.25</v>
      </c>
      <c r="D160" s="80">
        <f t="shared" si="8"/>
        <v>40936</v>
      </c>
      <c r="E160" s="92">
        <v>0.29166666666666669</v>
      </c>
      <c r="F160" s="81" t="s">
        <v>144</v>
      </c>
      <c r="G160" s="87" t="s">
        <v>277</v>
      </c>
      <c r="H160" s="75" t="s">
        <v>138</v>
      </c>
      <c r="I160" s="75">
        <v>15</v>
      </c>
    </row>
    <row r="161" spans="1:9">
      <c r="A161" s="79">
        <f t="shared" si="9"/>
        <v>7</v>
      </c>
      <c r="B161" s="93">
        <v>40936</v>
      </c>
      <c r="C161" s="92">
        <v>0.25</v>
      </c>
      <c r="D161" s="80">
        <f t="shared" si="8"/>
        <v>40936</v>
      </c>
      <c r="E161" s="92">
        <v>0.29166666666666669</v>
      </c>
      <c r="F161" s="81" t="s">
        <v>159</v>
      </c>
      <c r="G161" s="75" t="s">
        <v>223</v>
      </c>
      <c r="H161" s="75" t="s">
        <v>138</v>
      </c>
      <c r="I161" s="75"/>
    </row>
    <row r="162" spans="1:9">
      <c r="A162" s="79">
        <f t="shared" si="9"/>
        <v>1</v>
      </c>
      <c r="B162" s="93">
        <v>40937</v>
      </c>
      <c r="C162" s="81">
        <v>0.25</v>
      </c>
      <c r="D162" s="80">
        <f t="shared" si="8"/>
        <v>40937</v>
      </c>
      <c r="E162" s="92">
        <v>0.3125</v>
      </c>
      <c r="F162" s="81" t="s">
        <v>121</v>
      </c>
      <c r="G162" s="75" t="s">
        <v>123</v>
      </c>
      <c r="H162" s="75" t="s">
        <v>138</v>
      </c>
      <c r="I162" s="75">
        <v>20</v>
      </c>
    </row>
    <row r="163" spans="1:9">
      <c r="A163" s="79">
        <f t="shared" si="9"/>
        <v>1</v>
      </c>
      <c r="B163" s="93">
        <v>40937</v>
      </c>
      <c r="C163" s="81">
        <v>0.25</v>
      </c>
      <c r="D163" s="80">
        <f t="shared" si="8"/>
        <v>40937</v>
      </c>
      <c r="E163" s="92">
        <v>0.27083333333333331</v>
      </c>
      <c r="F163" s="81" t="s">
        <v>144</v>
      </c>
      <c r="G163" s="75" t="s">
        <v>279</v>
      </c>
      <c r="H163" s="75" t="s">
        <v>138</v>
      </c>
      <c r="I163" s="75">
        <v>10</v>
      </c>
    </row>
    <row r="164" spans="1:9">
      <c r="A164" s="79">
        <f t="shared" si="9"/>
        <v>1</v>
      </c>
      <c r="B164" s="93">
        <v>40937</v>
      </c>
      <c r="C164" s="92">
        <v>0.27083333333333331</v>
      </c>
      <c r="D164" s="80">
        <f t="shared" si="8"/>
        <v>40937</v>
      </c>
      <c r="E164" s="92">
        <v>0.29166666666666669</v>
      </c>
      <c r="F164" s="81" t="s">
        <v>159</v>
      </c>
      <c r="G164" s="75" t="s">
        <v>206</v>
      </c>
      <c r="H164" s="75" t="s">
        <v>138</v>
      </c>
      <c r="I164" s="75"/>
    </row>
    <row r="165" spans="1:9">
      <c r="A165" s="79">
        <f t="shared" si="9"/>
        <v>1</v>
      </c>
      <c r="B165" s="93">
        <v>40937</v>
      </c>
      <c r="C165" s="92">
        <v>0.5</v>
      </c>
      <c r="D165" s="80">
        <f t="shared" si="8"/>
        <v>40937</v>
      </c>
      <c r="E165" s="92">
        <v>0.6875</v>
      </c>
      <c r="F165" s="81" t="s">
        <v>232</v>
      </c>
      <c r="G165" s="75" t="s">
        <v>275</v>
      </c>
      <c r="H165" s="75" t="s">
        <v>138</v>
      </c>
      <c r="I165" s="75"/>
    </row>
    <row r="166" spans="1:9">
      <c r="A166" s="79">
        <f t="shared" si="9"/>
        <v>1</v>
      </c>
      <c r="B166" s="93">
        <v>40937</v>
      </c>
      <c r="C166" s="92">
        <v>0.6875</v>
      </c>
      <c r="D166" s="80">
        <f t="shared" si="8"/>
        <v>40937</v>
      </c>
      <c r="E166" s="92">
        <v>0.82361111111111107</v>
      </c>
      <c r="F166" s="81" t="s">
        <v>186</v>
      </c>
      <c r="G166" s="87" t="s">
        <v>187</v>
      </c>
      <c r="H166" s="75" t="s">
        <v>261</v>
      </c>
      <c r="I166" s="75"/>
    </row>
    <row r="167" spans="1:9">
      <c r="A167" s="79">
        <f t="shared" si="9"/>
        <v>1</v>
      </c>
      <c r="B167" s="93">
        <v>40937</v>
      </c>
      <c r="C167" s="92">
        <v>0.72916666666666663</v>
      </c>
      <c r="D167" s="80">
        <f t="shared" si="8"/>
        <v>40937</v>
      </c>
      <c r="E167" s="92">
        <v>0.75</v>
      </c>
      <c r="F167" s="81" t="s">
        <v>144</v>
      </c>
      <c r="G167" s="87" t="s">
        <v>240</v>
      </c>
      <c r="H167" s="75" t="s">
        <v>190</v>
      </c>
      <c r="I167" s="75">
        <v>50</v>
      </c>
    </row>
    <row r="168" spans="1:9">
      <c r="A168" s="79">
        <f t="shared" si="9"/>
        <v>2</v>
      </c>
      <c r="B168" s="93">
        <v>40938</v>
      </c>
      <c r="C168" s="81">
        <v>0.25</v>
      </c>
      <c r="D168" s="80">
        <f t="shared" ref="D168:D185" si="10">B168</f>
        <v>40938</v>
      </c>
      <c r="E168" s="92">
        <v>0.3125</v>
      </c>
      <c r="F168" s="81" t="s">
        <v>121</v>
      </c>
      <c r="G168" s="75" t="s">
        <v>123</v>
      </c>
      <c r="H168" s="75" t="s">
        <v>190</v>
      </c>
      <c r="I168" s="75">
        <v>20</v>
      </c>
    </row>
    <row r="169" spans="1:9">
      <c r="A169" s="79">
        <f t="shared" si="9"/>
        <v>2</v>
      </c>
      <c r="B169" s="93">
        <v>40938</v>
      </c>
      <c r="C169" s="92">
        <v>0.28472222222222221</v>
      </c>
      <c r="D169" s="80">
        <f t="shared" si="10"/>
        <v>40938</v>
      </c>
      <c r="E169" s="92">
        <v>0.43055555555555558</v>
      </c>
      <c r="F169" s="81" t="s">
        <v>144</v>
      </c>
      <c r="G169" s="75" t="s">
        <v>280</v>
      </c>
      <c r="H169" s="75" t="s">
        <v>190</v>
      </c>
      <c r="I169" s="75">
        <v>15</v>
      </c>
    </row>
    <row r="170" spans="1:9">
      <c r="A170" s="79">
        <f t="shared" si="9"/>
        <v>2</v>
      </c>
      <c r="B170" s="93">
        <v>40938</v>
      </c>
      <c r="C170" s="92">
        <v>0.28541666666666665</v>
      </c>
      <c r="D170" s="80">
        <f t="shared" si="10"/>
        <v>40938</v>
      </c>
      <c r="E170" s="92">
        <v>0.43333333333333335</v>
      </c>
      <c r="F170" s="81" t="s">
        <v>159</v>
      </c>
      <c r="G170" s="75" t="s">
        <v>223</v>
      </c>
      <c r="H170" s="75" t="s">
        <v>190</v>
      </c>
      <c r="I170" s="75"/>
    </row>
    <row r="171" spans="1:9">
      <c r="A171" s="79">
        <f t="shared" si="9"/>
        <v>2</v>
      </c>
      <c r="B171" s="93">
        <v>40938</v>
      </c>
      <c r="C171" s="81">
        <v>0.39583333333333331</v>
      </c>
      <c r="D171" s="80">
        <f t="shared" si="10"/>
        <v>40938</v>
      </c>
      <c r="E171" s="92">
        <v>0.40625</v>
      </c>
      <c r="F171" s="81" t="s">
        <v>135</v>
      </c>
      <c r="G171" s="75" t="s">
        <v>281</v>
      </c>
      <c r="H171" s="75" t="s">
        <v>138</v>
      </c>
      <c r="I171" s="75"/>
    </row>
    <row r="172" spans="1:9">
      <c r="A172" s="79">
        <f t="shared" si="9"/>
        <v>2</v>
      </c>
      <c r="B172" s="93">
        <v>40938</v>
      </c>
      <c r="C172" s="81">
        <v>0.75</v>
      </c>
      <c r="D172" s="80">
        <f t="shared" si="10"/>
        <v>40938</v>
      </c>
      <c r="E172" s="92">
        <v>0.77083333333333337</v>
      </c>
      <c r="F172" s="81" t="s">
        <v>135</v>
      </c>
      <c r="G172" s="75" t="s">
        <v>282</v>
      </c>
      <c r="H172" s="75" t="s">
        <v>138</v>
      </c>
      <c r="I172" s="75"/>
    </row>
    <row r="173" spans="1:9">
      <c r="A173" s="79">
        <f t="shared" si="9"/>
        <v>3</v>
      </c>
      <c r="B173" s="93">
        <v>40939</v>
      </c>
      <c r="C173" s="81">
        <v>0.83333333333333337</v>
      </c>
      <c r="D173" s="80">
        <f t="shared" si="10"/>
        <v>40939</v>
      </c>
      <c r="E173" s="92">
        <v>0.85416666666666663</v>
      </c>
      <c r="F173" s="81" t="s">
        <v>135</v>
      </c>
      <c r="G173" s="75" t="s">
        <v>283</v>
      </c>
      <c r="H173" s="75" t="s">
        <v>138</v>
      </c>
      <c r="I173" s="75"/>
    </row>
    <row r="174" spans="1:9">
      <c r="A174" s="79">
        <f t="shared" si="9"/>
        <v>3</v>
      </c>
      <c r="B174" s="93">
        <v>40939</v>
      </c>
      <c r="C174" s="81">
        <v>0.25</v>
      </c>
      <c r="D174" s="80">
        <f t="shared" si="10"/>
        <v>40939</v>
      </c>
      <c r="E174" s="92">
        <v>0.3125</v>
      </c>
      <c r="F174" s="81" t="s">
        <v>121</v>
      </c>
      <c r="G174" s="75" t="s">
        <v>123</v>
      </c>
      <c r="H174" s="75" t="s">
        <v>190</v>
      </c>
      <c r="I174" s="75">
        <v>20</v>
      </c>
    </row>
    <row r="175" spans="1:9">
      <c r="A175" s="79">
        <f t="shared" si="9"/>
        <v>3</v>
      </c>
      <c r="B175" s="93">
        <v>40939</v>
      </c>
      <c r="C175" s="81">
        <v>0.32291666666666669</v>
      </c>
      <c r="D175" s="80">
        <f t="shared" si="10"/>
        <v>40939</v>
      </c>
      <c r="E175" s="92">
        <v>0.35416666666666669</v>
      </c>
      <c r="F175" s="81" t="s">
        <v>135</v>
      </c>
      <c r="G175" s="75" t="s">
        <v>127</v>
      </c>
      <c r="H175" s="75" t="s">
        <v>190</v>
      </c>
      <c r="I175" s="75"/>
    </row>
    <row r="176" spans="1:9">
      <c r="A176" s="79">
        <f t="shared" si="9"/>
        <v>3</v>
      </c>
      <c r="B176" s="93">
        <v>40939</v>
      </c>
      <c r="C176" s="92">
        <v>0.3125</v>
      </c>
      <c r="D176" s="80">
        <f t="shared" si="10"/>
        <v>40939</v>
      </c>
      <c r="E176" s="92">
        <v>0.33333333333333331</v>
      </c>
      <c r="F176" s="81" t="s">
        <v>144</v>
      </c>
      <c r="G176" s="75" t="s">
        <v>284</v>
      </c>
      <c r="H176" s="75" t="s">
        <v>190</v>
      </c>
      <c r="I176" s="75">
        <v>15</v>
      </c>
    </row>
    <row r="177" spans="1:9">
      <c r="A177" s="79">
        <f t="shared" si="9"/>
        <v>3</v>
      </c>
      <c r="B177" s="93">
        <v>40939</v>
      </c>
      <c r="C177" s="92">
        <v>0.3125</v>
      </c>
      <c r="D177" s="80">
        <f t="shared" si="10"/>
        <v>40939</v>
      </c>
      <c r="E177" s="92">
        <v>0.33333333333333331</v>
      </c>
      <c r="F177" s="81" t="s">
        <v>159</v>
      </c>
      <c r="G177" s="75" t="s">
        <v>223</v>
      </c>
      <c r="H177" s="75" t="s">
        <v>190</v>
      </c>
      <c r="I177" s="75"/>
    </row>
    <row r="178" spans="1:9">
      <c r="A178" s="79">
        <f t="shared" si="9"/>
        <v>3</v>
      </c>
      <c r="B178" s="93">
        <v>40939</v>
      </c>
      <c r="C178" s="92">
        <v>0.3125</v>
      </c>
      <c r="D178" s="80">
        <f t="shared" si="10"/>
        <v>40939</v>
      </c>
      <c r="E178" s="92">
        <v>0.33333333333333331</v>
      </c>
      <c r="F178" s="81" t="s">
        <v>159</v>
      </c>
      <c r="G178" s="75" t="s">
        <v>160</v>
      </c>
      <c r="H178" s="75" t="s">
        <v>190</v>
      </c>
      <c r="I178" s="75"/>
    </row>
    <row r="179" spans="1:9">
      <c r="A179" s="79">
        <f t="shared" si="9"/>
        <v>3</v>
      </c>
      <c r="B179" s="93">
        <v>40939</v>
      </c>
      <c r="C179" s="92">
        <v>0.33611111111111108</v>
      </c>
      <c r="D179" s="80">
        <f t="shared" si="10"/>
        <v>40939</v>
      </c>
      <c r="E179" s="92">
        <v>0.37777777777777777</v>
      </c>
      <c r="F179" s="81" t="s">
        <v>144</v>
      </c>
      <c r="G179" s="75" t="s">
        <v>285</v>
      </c>
      <c r="H179" s="75" t="s">
        <v>190</v>
      </c>
      <c r="I179" s="75">
        <v>10</v>
      </c>
    </row>
    <row r="180" spans="1:9">
      <c r="A180" s="79">
        <f t="shared" si="9"/>
        <v>3</v>
      </c>
      <c r="B180" s="93">
        <v>40939</v>
      </c>
      <c r="C180" s="92">
        <v>0.33611111111111108</v>
      </c>
      <c r="D180" s="80">
        <f t="shared" si="10"/>
        <v>40939</v>
      </c>
      <c r="E180" s="92">
        <v>0.37986111111111115</v>
      </c>
      <c r="F180" s="81" t="s">
        <v>159</v>
      </c>
      <c r="G180" s="75" t="s">
        <v>206</v>
      </c>
      <c r="H180" s="75" t="s">
        <v>190</v>
      </c>
      <c r="I180" s="75"/>
    </row>
    <row r="181" spans="1:9">
      <c r="A181" s="79">
        <f t="shared" si="9"/>
        <v>3</v>
      </c>
      <c r="B181" s="93">
        <v>40939</v>
      </c>
      <c r="C181" s="92">
        <v>0.375</v>
      </c>
      <c r="D181" s="80">
        <f t="shared" si="10"/>
        <v>40939</v>
      </c>
      <c r="E181" s="92">
        <v>0.41666666666666669</v>
      </c>
      <c r="F181" s="81" t="s">
        <v>232</v>
      </c>
      <c r="G181" s="75" t="s">
        <v>275</v>
      </c>
      <c r="H181" s="75" t="s">
        <v>138</v>
      </c>
      <c r="I181" s="75"/>
    </row>
    <row r="182" spans="1:9">
      <c r="A182" s="79">
        <f t="shared" si="9"/>
        <v>3</v>
      </c>
      <c r="B182" s="93">
        <v>40939</v>
      </c>
      <c r="C182" s="92">
        <v>0.66666666666666663</v>
      </c>
      <c r="D182" s="80">
        <f t="shared" si="10"/>
        <v>40939</v>
      </c>
      <c r="E182" s="92">
        <v>0.66666666666666663</v>
      </c>
      <c r="F182" s="81" t="s">
        <v>135</v>
      </c>
      <c r="G182" s="75" t="s">
        <v>286</v>
      </c>
      <c r="H182" s="75" t="s">
        <v>190</v>
      </c>
      <c r="I182" s="75"/>
    </row>
    <row r="183" spans="1:9">
      <c r="A183" s="79">
        <f t="shared" si="9"/>
        <v>3</v>
      </c>
      <c r="B183" s="93">
        <v>40939</v>
      </c>
      <c r="C183" s="92">
        <v>0.375</v>
      </c>
      <c r="D183" s="80">
        <f t="shared" si="10"/>
        <v>40939</v>
      </c>
      <c r="E183" s="92">
        <v>0.70833333333333337</v>
      </c>
      <c r="F183" s="81" t="s">
        <v>159</v>
      </c>
      <c r="G183" s="95" t="s">
        <v>287</v>
      </c>
      <c r="H183" s="75" t="s">
        <v>190</v>
      </c>
      <c r="I183" s="75"/>
    </row>
    <row r="184" spans="1:9">
      <c r="A184" s="79">
        <f t="shared" si="9"/>
        <v>3</v>
      </c>
      <c r="B184" s="93">
        <v>40939</v>
      </c>
      <c r="C184" s="92">
        <v>0.375</v>
      </c>
      <c r="D184" s="80">
        <f t="shared" si="10"/>
        <v>40939</v>
      </c>
      <c r="E184" s="92">
        <v>0.70833333333333337</v>
      </c>
      <c r="F184" s="81" t="s">
        <v>144</v>
      </c>
      <c r="G184" s="95" t="s">
        <v>289</v>
      </c>
      <c r="H184" s="75" t="s">
        <v>190</v>
      </c>
      <c r="I184" s="75"/>
    </row>
    <row r="185" spans="1:9">
      <c r="A185" s="79">
        <f t="shared" si="9"/>
        <v>3</v>
      </c>
      <c r="B185" s="93">
        <v>40939</v>
      </c>
      <c r="C185" s="92">
        <v>0.375</v>
      </c>
      <c r="D185" s="80">
        <f t="shared" si="10"/>
        <v>40939</v>
      </c>
      <c r="E185" s="92">
        <v>0.70833333333333337</v>
      </c>
      <c r="F185" s="81" t="s">
        <v>144</v>
      </c>
      <c r="G185" s="95" t="s">
        <v>291</v>
      </c>
      <c r="H185" s="75" t="s">
        <v>190</v>
      </c>
      <c r="I185" s="75"/>
    </row>
  </sheetData>
  <autoFilter ref="A1:I186" xr:uid="{00000000-0009-0000-0000-000008000000}"/>
  <conditionalFormatting sqref="A2:A185">
    <cfRule type="cellIs" dxfId="7" priority="2" stopIfTrue="1" operator="equal">
      <formula>7</formula>
    </cfRule>
    <cfRule type="cellIs" dxfId="6" priority="3" stopIfTrue="1" operator="equal">
      <formula>1</formula>
    </cfRule>
  </conditionalFormatting>
  <conditionalFormatting sqref="G1:G1048576">
    <cfRule type="expression" dxfId="5" priority="1" stopIfTrue="1">
      <formula>"spuldz"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31"/>
  <sheetViews>
    <sheetView showZeros="0" workbookViewId="0">
      <pane ySplit="1" topLeftCell="A2" activePane="bottomLeft" state="frozen"/>
      <selection sqref="A1:A65536"/>
      <selection pane="bottomLeft" activeCell="F79" sqref="F79"/>
    </sheetView>
  </sheetViews>
  <sheetFormatPr defaultRowHeight="15.75"/>
  <cols>
    <col min="1" max="1" width="7.5703125" style="86" bestFit="1" customWidth="1"/>
    <col min="2" max="2" width="7.7109375" style="96" customWidth="1"/>
    <col min="3" max="3" width="6" style="86" bestFit="1" customWidth="1"/>
    <col min="4" max="4" width="13.140625" style="86" bestFit="1" customWidth="1"/>
    <col min="5" max="5" width="20" style="86" bestFit="1" customWidth="1"/>
    <col min="6" max="6" width="45" style="166" customWidth="1"/>
    <col min="7" max="7" width="6.140625" style="96" bestFit="1" customWidth="1"/>
    <col min="8" max="8" width="7.140625" style="86" bestFit="1" customWidth="1"/>
    <col min="9" max="9" width="20.28515625" style="86" customWidth="1"/>
    <col min="10" max="10" width="5.7109375" style="97" customWidth="1"/>
    <col min="11" max="11" width="40.7109375" style="97" customWidth="1"/>
    <col min="12" max="12" width="5.85546875" style="86" customWidth="1"/>
    <col min="13" max="13" width="10.42578125" style="98" customWidth="1"/>
    <col min="14" max="14" width="7.28515625" style="99" customWidth="1"/>
    <col min="15" max="15" width="8.42578125" style="98" bestFit="1" customWidth="1"/>
    <col min="16" max="16384" width="9.140625" style="86"/>
  </cols>
  <sheetData>
    <row r="1" spans="1:15" s="78" customFormat="1">
      <c r="A1" s="71"/>
      <c r="B1" s="72" t="s">
        <v>107</v>
      </c>
      <c r="C1" s="71" t="s">
        <v>108</v>
      </c>
      <c r="D1" s="71" t="s">
        <v>109</v>
      </c>
      <c r="E1" s="71" t="s">
        <v>110</v>
      </c>
      <c r="F1" s="162" t="s">
        <v>111</v>
      </c>
      <c r="G1" s="72" t="s">
        <v>107</v>
      </c>
      <c r="H1" s="71" t="s">
        <v>113</v>
      </c>
      <c r="I1" s="71" t="s">
        <v>114</v>
      </c>
      <c r="J1" s="74" t="s">
        <v>117</v>
      </c>
      <c r="K1" s="75"/>
      <c r="L1" s="71" t="s">
        <v>118</v>
      </c>
      <c r="M1" s="76" t="s">
        <v>119</v>
      </c>
      <c r="N1" s="77" t="s">
        <v>120</v>
      </c>
      <c r="O1" s="76" t="s">
        <v>94</v>
      </c>
    </row>
    <row r="2" spans="1:15">
      <c r="A2" s="79">
        <f t="shared" ref="A2:A65" si="0">WEEKDAY(B2)</f>
        <v>1</v>
      </c>
      <c r="B2" s="80">
        <v>40909</v>
      </c>
      <c r="C2" s="81">
        <v>0.25</v>
      </c>
      <c r="D2" s="81" t="s">
        <v>121</v>
      </c>
      <c r="E2" s="75" t="s">
        <v>122</v>
      </c>
      <c r="F2" s="163" t="s">
        <v>123</v>
      </c>
      <c r="G2" s="80">
        <f t="shared" ref="G2:G33" si="1">B2</f>
        <v>40909</v>
      </c>
      <c r="H2" s="81">
        <v>0.3125</v>
      </c>
      <c r="I2" s="75" t="s">
        <v>125</v>
      </c>
      <c r="J2" s="83">
        <f>LOOKUP(F2,'3'!$B$2:$B$143,'3'!$A$2:$A$143)</f>
        <v>5.2</v>
      </c>
      <c r="K2" s="75" t="str">
        <f>LOOKUP(F2,'3'!$B$2:$B$143,'3'!$B$2:$B$143)</f>
        <v>Maršruta apsekošana</v>
      </c>
      <c r="L2" s="75" t="str">
        <f>LOOKUP(F2,'3'!$B$2:$B$143,'3'!$C$2:$C$143)</f>
        <v>km</v>
      </c>
      <c r="M2" s="84">
        <f>LOOKUP(F2,'3'!$B$2:$B$143,'3'!$D$2:$D$143)</f>
        <v>1</v>
      </c>
      <c r="N2" s="85">
        <v>20</v>
      </c>
      <c r="O2" s="84">
        <f>M2*N2</f>
        <v>20</v>
      </c>
    </row>
    <row r="3" spans="1:15">
      <c r="A3" s="79">
        <f t="shared" si="0"/>
        <v>2</v>
      </c>
      <c r="B3" s="80">
        <v>40910</v>
      </c>
      <c r="C3" s="81">
        <v>0.25</v>
      </c>
      <c r="D3" s="81" t="s">
        <v>121</v>
      </c>
      <c r="E3" s="75" t="s">
        <v>122</v>
      </c>
      <c r="F3" s="163" t="s">
        <v>123</v>
      </c>
      <c r="G3" s="80">
        <f t="shared" si="1"/>
        <v>40910</v>
      </c>
      <c r="H3" s="81">
        <v>0.3125</v>
      </c>
      <c r="I3" s="75" t="s">
        <v>125</v>
      </c>
      <c r="J3" s="83">
        <f>LOOKUP(F3,'3'!$B$2:$B$143,'3'!$A$2:$A$143)</f>
        <v>5.2</v>
      </c>
      <c r="K3" s="75" t="str">
        <f>LOOKUP(F3,'3'!$B$2:$B$143,'3'!$B$2:$B$143)</f>
        <v>Maršruta apsekošana</v>
      </c>
      <c r="L3" s="75" t="str">
        <f>LOOKUP(F3,'3'!$B$2:$B$143,'3'!$C$2:$C$143)</f>
        <v>km</v>
      </c>
      <c r="M3" s="84">
        <f>LOOKUP(F3,'3'!$B$2:$B$143,'3'!$D$2:$D$143)</f>
        <v>1</v>
      </c>
      <c r="N3" s="85">
        <v>20</v>
      </c>
      <c r="O3" s="84">
        <f>M3*N3</f>
        <v>20</v>
      </c>
    </row>
    <row r="4" spans="1:15">
      <c r="A4" s="79">
        <f t="shared" si="0"/>
        <v>2</v>
      </c>
      <c r="B4" s="80">
        <v>40910</v>
      </c>
      <c r="C4" s="81">
        <v>0.32291666666666669</v>
      </c>
      <c r="D4" s="81" t="s">
        <v>127</v>
      </c>
      <c r="E4" s="75" t="s">
        <v>128</v>
      </c>
      <c r="F4" s="89" t="s">
        <v>129</v>
      </c>
      <c r="G4" s="80">
        <f t="shared" si="1"/>
        <v>40910</v>
      </c>
      <c r="H4" s="81">
        <v>0.35416666666666669</v>
      </c>
      <c r="I4" s="75" t="s">
        <v>125</v>
      </c>
      <c r="J4" s="83"/>
      <c r="K4" s="83"/>
      <c r="L4" s="75"/>
      <c r="M4" s="88"/>
      <c r="N4" s="85"/>
      <c r="O4" s="88"/>
    </row>
    <row r="5" spans="1:15">
      <c r="A5" s="79">
        <f t="shared" si="0"/>
        <v>2</v>
      </c>
      <c r="B5" s="80">
        <v>40910</v>
      </c>
      <c r="C5" s="81">
        <v>0.375</v>
      </c>
      <c r="D5" s="75" t="s">
        <v>130</v>
      </c>
      <c r="E5" s="75" t="s">
        <v>131</v>
      </c>
      <c r="F5" s="89" t="s">
        <v>132</v>
      </c>
      <c r="G5" s="80">
        <f t="shared" si="1"/>
        <v>40910</v>
      </c>
      <c r="H5" s="81">
        <v>0.54166666666666663</v>
      </c>
      <c r="I5" s="75" t="s">
        <v>133</v>
      </c>
      <c r="J5" s="83"/>
      <c r="K5" s="83"/>
      <c r="L5" s="75"/>
      <c r="M5" s="88"/>
      <c r="N5" s="85"/>
      <c r="O5" s="88"/>
    </row>
    <row r="6" spans="1:15">
      <c r="A6" s="79">
        <f t="shared" si="0"/>
        <v>2</v>
      </c>
      <c r="B6" s="80">
        <v>40910</v>
      </c>
      <c r="C6" s="81">
        <v>0.375</v>
      </c>
      <c r="D6" s="75" t="s">
        <v>130</v>
      </c>
      <c r="E6" s="75" t="s">
        <v>131</v>
      </c>
      <c r="F6" s="89" t="s">
        <v>132</v>
      </c>
      <c r="G6" s="80">
        <f t="shared" si="1"/>
        <v>40910</v>
      </c>
      <c r="H6" s="81">
        <v>0.54166666666666663</v>
      </c>
      <c r="I6" s="75" t="s">
        <v>125</v>
      </c>
      <c r="J6" s="83"/>
      <c r="K6" s="83"/>
      <c r="L6" s="75"/>
      <c r="M6" s="88"/>
      <c r="N6" s="85"/>
      <c r="O6" s="88"/>
    </row>
    <row r="7" spans="1:15">
      <c r="A7" s="79">
        <f t="shared" si="0"/>
        <v>2</v>
      </c>
      <c r="B7" s="80">
        <v>40910</v>
      </c>
      <c r="C7" s="81">
        <v>0.5625</v>
      </c>
      <c r="D7" s="75" t="s">
        <v>130</v>
      </c>
      <c r="E7" s="75" t="s">
        <v>131</v>
      </c>
      <c r="F7" s="89" t="s">
        <v>134</v>
      </c>
      <c r="G7" s="80">
        <f t="shared" si="1"/>
        <v>40910</v>
      </c>
      <c r="H7" s="81">
        <v>0.625</v>
      </c>
      <c r="I7" s="75" t="s">
        <v>133</v>
      </c>
      <c r="J7" s="83"/>
      <c r="K7" s="83"/>
      <c r="L7" s="75"/>
      <c r="M7" s="88"/>
      <c r="N7" s="85"/>
      <c r="O7" s="88"/>
    </row>
    <row r="8" spans="1:15">
      <c r="A8" s="79">
        <f t="shared" si="0"/>
        <v>2</v>
      </c>
      <c r="B8" s="80">
        <v>40910</v>
      </c>
      <c r="C8" s="81">
        <v>0.5625</v>
      </c>
      <c r="D8" s="75" t="s">
        <v>130</v>
      </c>
      <c r="E8" s="75" t="s">
        <v>131</v>
      </c>
      <c r="F8" s="89" t="s">
        <v>134</v>
      </c>
      <c r="G8" s="80">
        <f t="shared" si="1"/>
        <v>40910</v>
      </c>
      <c r="H8" s="81">
        <v>0.66666666666666663</v>
      </c>
      <c r="I8" s="75" t="s">
        <v>125</v>
      </c>
      <c r="J8" s="83"/>
      <c r="K8" s="83"/>
      <c r="L8" s="75"/>
      <c r="M8" s="88"/>
      <c r="N8" s="85"/>
      <c r="O8" s="88"/>
    </row>
    <row r="9" spans="1:15">
      <c r="A9" s="79">
        <f t="shared" si="0"/>
        <v>2</v>
      </c>
      <c r="B9" s="80">
        <v>40910</v>
      </c>
      <c r="C9" s="81">
        <v>0.66666666666666663</v>
      </c>
      <c r="D9" s="75" t="s">
        <v>135</v>
      </c>
      <c r="E9" s="75" t="s">
        <v>128</v>
      </c>
      <c r="F9" s="89" t="s">
        <v>136</v>
      </c>
      <c r="G9" s="80">
        <f t="shared" si="1"/>
        <v>40910</v>
      </c>
      <c r="H9" s="81">
        <v>0.70833333333333337</v>
      </c>
      <c r="I9" s="75" t="s">
        <v>125</v>
      </c>
      <c r="J9" s="83"/>
      <c r="K9" s="83"/>
      <c r="L9" s="75"/>
      <c r="M9" s="88"/>
      <c r="N9" s="85"/>
      <c r="O9" s="88"/>
    </row>
    <row r="10" spans="1:15">
      <c r="A10" s="79">
        <f t="shared" si="0"/>
        <v>3</v>
      </c>
      <c r="B10" s="80">
        <v>40911</v>
      </c>
      <c r="C10" s="81">
        <v>0.25</v>
      </c>
      <c r="D10" s="81" t="s">
        <v>121</v>
      </c>
      <c r="E10" s="75" t="s">
        <v>122</v>
      </c>
      <c r="F10" s="163" t="s">
        <v>123</v>
      </c>
      <c r="G10" s="80">
        <f t="shared" si="1"/>
        <v>40911</v>
      </c>
      <c r="H10" s="81">
        <v>0.3125</v>
      </c>
      <c r="I10" s="75" t="s">
        <v>138</v>
      </c>
      <c r="J10" s="83">
        <f>LOOKUP(F10,'3'!$B$2:$B$143,'3'!$A$2:$A$143)</f>
        <v>5.2</v>
      </c>
      <c r="K10" s="75" t="str">
        <f>LOOKUP(F10,'3'!$B$2:$B$143,'3'!$B$2:$B$143)</f>
        <v>Maršruta apsekošana</v>
      </c>
      <c r="L10" s="75" t="str">
        <f>LOOKUP(F10,'3'!$B$2:$B$143,'3'!$C$2:$C$143)</f>
        <v>km</v>
      </c>
      <c r="M10" s="84">
        <f>LOOKUP(F10,'3'!$B$2:$B$143,'3'!$D$2:$D$143)</f>
        <v>1</v>
      </c>
      <c r="N10" s="85">
        <v>20</v>
      </c>
      <c r="O10" s="84">
        <f>M10*N10</f>
        <v>20</v>
      </c>
    </row>
    <row r="11" spans="1:15">
      <c r="A11" s="79">
        <f t="shared" si="0"/>
        <v>3</v>
      </c>
      <c r="B11" s="80">
        <v>40911</v>
      </c>
      <c r="C11" s="81">
        <v>0.32291666666666669</v>
      </c>
      <c r="D11" s="81" t="s">
        <v>127</v>
      </c>
      <c r="E11" s="75" t="s">
        <v>128</v>
      </c>
      <c r="F11" s="89" t="s">
        <v>129</v>
      </c>
      <c r="G11" s="80">
        <f t="shared" si="1"/>
        <v>40911</v>
      </c>
      <c r="H11" s="81">
        <v>0.35416666666666669</v>
      </c>
      <c r="I11" s="75" t="s">
        <v>125</v>
      </c>
      <c r="J11" s="83"/>
      <c r="K11" s="83"/>
      <c r="L11" s="75"/>
      <c r="M11" s="88"/>
      <c r="N11" s="85"/>
      <c r="O11" s="88"/>
    </row>
    <row r="12" spans="1:15">
      <c r="A12" s="79">
        <f t="shared" si="0"/>
        <v>3</v>
      </c>
      <c r="B12" s="80">
        <v>40911</v>
      </c>
      <c r="C12" s="81">
        <v>0.3611111111111111</v>
      </c>
      <c r="D12" s="81" t="s">
        <v>135</v>
      </c>
      <c r="E12" s="75" t="s">
        <v>128</v>
      </c>
      <c r="F12" s="164" t="s">
        <v>139</v>
      </c>
      <c r="G12" s="80">
        <f t="shared" si="1"/>
        <v>40911</v>
      </c>
      <c r="H12" s="81">
        <v>0.36805555555555558</v>
      </c>
      <c r="I12" s="75" t="s">
        <v>125</v>
      </c>
      <c r="J12" s="83"/>
      <c r="K12" s="83"/>
      <c r="L12" s="75"/>
      <c r="M12" s="88"/>
      <c r="N12" s="85"/>
      <c r="O12" s="88"/>
    </row>
    <row r="13" spans="1:15">
      <c r="A13" s="79">
        <f t="shared" si="0"/>
        <v>3</v>
      </c>
      <c r="B13" s="80">
        <v>40911</v>
      </c>
      <c r="C13" s="81">
        <v>0.375</v>
      </c>
      <c r="D13" s="81" t="s">
        <v>140</v>
      </c>
      <c r="E13" s="75" t="s">
        <v>128</v>
      </c>
      <c r="F13" s="89" t="s">
        <v>141</v>
      </c>
      <c r="G13" s="80">
        <f t="shared" si="1"/>
        <v>40911</v>
      </c>
      <c r="H13" s="81">
        <v>0.4375</v>
      </c>
      <c r="I13" s="75" t="s">
        <v>125</v>
      </c>
      <c r="J13" s="83"/>
      <c r="K13" s="83"/>
      <c r="L13" s="75"/>
      <c r="M13" s="88"/>
      <c r="N13" s="85"/>
      <c r="O13" s="88"/>
    </row>
    <row r="14" spans="1:15">
      <c r="A14" s="79">
        <f t="shared" si="0"/>
        <v>3</v>
      </c>
      <c r="B14" s="80">
        <v>40911</v>
      </c>
      <c r="C14" s="81">
        <v>0.375</v>
      </c>
      <c r="D14" s="81" t="s">
        <v>140</v>
      </c>
      <c r="E14" s="75" t="s">
        <v>128</v>
      </c>
      <c r="F14" s="89" t="s">
        <v>141</v>
      </c>
      <c r="G14" s="80">
        <f t="shared" si="1"/>
        <v>40911</v>
      </c>
      <c r="H14" s="81">
        <v>0.4375</v>
      </c>
      <c r="I14" s="75" t="s">
        <v>125</v>
      </c>
      <c r="J14" s="83"/>
      <c r="K14" s="83"/>
      <c r="L14" s="75"/>
      <c r="M14" s="88"/>
      <c r="N14" s="85"/>
      <c r="O14" s="88"/>
    </row>
    <row r="15" spans="1:15">
      <c r="A15" s="79">
        <f t="shared" si="0"/>
        <v>3</v>
      </c>
      <c r="B15" s="80">
        <v>40911</v>
      </c>
      <c r="C15" s="81">
        <v>0.4375</v>
      </c>
      <c r="D15" s="81" t="s">
        <v>140</v>
      </c>
      <c r="E15" s="75" t="s">
        <v>142</v>
      </c>
      <c r="F15" s="89" t="s">
        <v>143</v>
      </c>
      <c r="G15" s="80">
        <f t="shared" si="1"/>
        <v>40911</v>
      </c>
      <c r="H15" s="81">
        <v>0.44791666666666669</v>
      </c>
      <c r="I15" s="75" t="s">
        <v>125</v>
      </c>
      <c r="J15" s="83"/>
      <c r="K15" s="83"/>
      <c r="L15" s="75"/>
      <c r="M15" s="88"/>
      <c r="N15" s="85"/>
      <c r="O15" s="88"/>
    </row>
    <row r="16" spans="1:15">
      <c r="A16" s="79">
        <f t="shared" si="0"/>
        <v>3</v>
      </c>
      <c r="B16" s="80">
        <v>40911</v>
      </c>
      <c r="C16" s="81">
        <v>0.49305555555555558</v>
      </c>
      <c r="D16" s="81" t="s">
        <v>144</v>
      </c>
      <c r="E16" s="75" t="s">
        <v>145</v>
      </c>
      <c r="F16" s="89" t="s">
        <v>146</v>
      </c>
      <c r="G16" s="80">
        <f t="shared" si="1"/>
        <v>40911</v>
      </c>
      <c r="H16" s="81">
        <v>0.53472222222222221</v>
      </c>
      <c r="I16" s="75" t="s">
        <v>138</v>
      </c>
      <c r="J16" s="83">
        <v>5.0999999999999996</v>
      </c>
      <c r="K16" s="90" t="s">
        <v>148</v>
      </c>
      <c r="L16" s="91" t="s">
        <v>149</v>
      </c>
      <c r="M16" s="84">
        <v>10</v>
      </c>
      <c r="N16" s="85">
        <v>1</v>
      </c>
      <c r="O16" s="84">
        <f>M16*N16</f>
        <v>10</v>
      </c>
    </row>
    <row r="17" spans="1:15">
      <c r="A17" s="79">
        <f t="shared" si="0"/>
        <v>3</v>
      </c>
      <c r="B17" s="80">
        <v>40911</v>
      </c>
      <c r="C17" s="81">
        <v>0.54166666666666663</v>
      </c>
      <c r="D17" s="81" t="s">
        <v>135</v>
      </c>
      <c r="E17" s="75" t="s">
        <v>142</v>
      </c>
      <c r="F17" s="164" t="s">
        <v>150</v>
      </c>
      <c r="G17" s="80">
        <f t="shared" si="1"/>
        <v>40911</v>
      </c>
      <c r="H17" s="81">
        <v>0.57291666666666663</v>
      </c>
      <c r="I17" s="75" t="s">
        <v>125</v>
      </c>
      <c r="J17" s="83"/>
      <c r="K17" s="83"/>
      <c r="L17" s="75"/>
      <c r="M17" s="88"/>
      <c r="N17" s="85"/>
      <c r="O17" s="88"/>
    </row>
    <row r="18" spans="1:15" ht="31.5">
      <c r="A18" s="79">
        <f t="shared" si="0"/>
        <v>3</v>
      </c>
      <c r="B18" s="80">
        <v>40911</v>
      </c>
      <c r="C18" s="81">
        <v>0.58333333333333337</v>
      </c>
      <c r="D18" s="81" t="s">
        <v>144</v>
      </c>
      <c r="E18" s="75" t="s">
        <v>151</v>
      </c>
      <c r="F18" s="164" t="s">
        <v>152</v>
      </c>
      <c r="G18" s="80">
        <f t="shared" si="1"/>
        <v>40911</v>
      </c>
      <c r="H18" s="81">
        <v>0.59375</v>
      </c>
      <c r="I18" s="75" t="s">
        <v>138</v>
      </c>
      <c r="J18" s="83">
        <v>5.0999999999999996</v>
      </c>
      <c r="K18" s="90" t="s">
        <v>148</v>
      </c>
      <c r="L18" s="91" t="s">
        <v>149</v>
      </c>
      <c r="M18" s="84">
        <v>10</v>
      </c>
      <c r="N18" s="85">
        <v>1</v>
      </c>
      <c r="O18" s="84">
        <f t="shared" ref="O18:O24" si="2">M18*N18</f>
        <v>10</v>
      </c>
    </row>
    <row r="19" spans="1:15" ht="31.5">
      <c r="A19" s="79">
        <f t="shared" si="0"/>
        <v>3</v>
      </c>
      <c r="B19" s="80">
        <v>40911</v>
      </c>
      <c r="C19" s="81">
        <v>0.59375</v>
      </c>
      <c r="D19" s="81" t="s">
        <v>144</v>
      </c>
      <c r="E19" s="75" t="s">
        <v>154</v>
      </c>
      <c r="F19" s="164" t="s">
        <v>152</v>
      </c>
      <c r="G19" s="80">
        <f t="shared" si="1"/>
        <v>40911</v>
      </c>
      <c r="H19" s="81">
        <v>0.60416666666666663</v>
      </c>
      <c r="I19" s="75" t="s">
        <v>138</v>
      </c>
      <c r="J19" s="83">
        <v>5.0999999999999996</v>
      </c>
      <c r="K19" s="90" t="s">
        <v>148</v>
      </c>
      <c r="L19" s="91" t="s">
        <v>149</v>
      </c>
      <c r="M19" s="84">
        <v>10</v>
      </c>
      <c r="N19" s="85">
        <v>1</v>
      </c>
      <c r="O19" s="84">
        <f t="shared" si="2"/>
        <v>10</v>
      </c>
    </row>
    <row r="20" spans="1:15">
      <c r="A20" s="79">
        <f t="shared" si="0"/>
        <v>3</v>
      </c>
      <c r="B20" s="80">
        <v>40911</v>
      </c>
      <c r="C20" s="81">
        <v>0.61805555555555558</v>
      </c>
      <c r="D20" s="81" t="s">
        <v>144</v>
      </c>
      <c r="E20" s="75" t="s">
        <v>156</v>
      </c>
      <c r="F20" s="164" t="s">
        <v>157</v>
      </c>
      <c r="G20" s="80">
        <f t="shared" si="1"/>
        <v>40911</v>
      </c>
      <c r="H20" s="81">
        <v>0.64583333333333337</v>
      </c>
      <c r="I20" s="75" t="s">
        <v>138</v>
      </c>
      <c r="J20" s="83">
        <v>5.0999999999999996</v>
      </c>
      <c r="K20" s="90" t="s">
        <v>148</v>
      </c>
      <c r="L20" s="91" t="s">
        <v>149</v>
      </c>
      <c r="M20" s="84">
        <v>10</v>
      </c>
      <c r="N20" s="85">
        <v>1</v>
      </c>
      <c r="O20" s="84">
        <f t="shared" si="2"/>
        <v>10</v>
      </c>
    </row>
    <row r="21" spans="1:15">
      <c r="A21" s="79">
        <f t="shared" si="0"/>
        <v>3</v>
      </c>
      <c r="B21" s="80">
        <v>40911</v>
      </c>
      <c r="C21" s="81">
        <v>0.61805555555555558</v>
      </c>
      <c r="D21" s="81" t="s">
        <v>159</v>
      </c>
      <c r="E21" s="75" t="s">
        <v>156</v>
      </c>
      <c r="F21" s="163" t="s">
        <v>160</v>
      </c>
      <c r="G21" s="80">
        <f t="shared" si="1"/>
        <v>40911</v>
      </c>
      <c r="H21" s="81">
        <v>0.64583333333333337</v>
      </c>
      <c r="I21" s="75" t="s">
        <v>125</v>
      </c>
      <c r="J21" s="75">
        <f>LOOKUP(F21,'3'!$B$2:$B$143,'3'!$A$2:$A$143)</f>
        <v>3.17</v>
      </c>
      <c r="K21" s="75" t="str">
        <f>LOOKUP(F21,'3'!$B$2:$B$143,'3'!$B$2:$B$143)</f>
        <v>Vadības plates ZKS tipa drošinātāja nomaiņa</v>
      </c>
      <c r="L21" s="75" t="str">
        <f>LOOKUP(F21,'3'!$B$2:$B$143,'3'!$C$2:$C$143)</f>
        <v>gab.</v>
      </c>
      <c r="M21" s="84">
        <f>LOOKUP(F21,'3'!$B$2:$B$143,'3'!$D$2:$D$143)</f>
        <v>10</v>
      </c>
      <c r="N21" s="85">
        <v>1</v>
      </c>
      <c r="O21" s="84">
        <f t="shared" si="2"/>
        <v>10</v>
      </c>
    </row>
    <row r="22" spans="1:15">
      <c r="A22" s="79">
        <f t="shared" si="0"/>
        <v>3</v>
      </c>
      <c r="B22" s="80">
        <v>40911</v>
      </c>
      <c r="C22" s="81">
        <v>0.61805555555555558</v>
      </c>
      <c r="D22" s="81" t="s">
        <v>159</v>
      </c>
      <c r="E22" s="75" t="s">
        <v>156</v>
      </c>
      <c r="F22" s="89" t="s">
        <v>161</v>
      </c>
      <c r="G22" s="80">
        <f t="shared" si="1"/>
        <v>40911</v>
      </c>
      <c r="H22" s="81">
        <v>0.64583333333333337</v>
      </c>
      <c r="I22" s="75" t="s">
        <v>125</v>
      </c>
      <c r="J22" s="75">
        <f>LOOKUP(F22,'3'!$B$2:$B$143,'3'!$A$2:$A$143)</f>
        <v>2.4</v>
      </c>
      <c r="K22" s="75" t="str">
        <f>LOOKUP(F22,'3'!$B$2:$B$143,'3'!$B$2:$B$143)</f>
        <v>Balsta vāka maiņa</v>
      </c>
      <c r="L22" s="75" t="str">
        <f>LOOKUP(F22,'3'!$B$2:$B$143,'3'!$C$2:$C$143)</f>
        <v>gab.</v>
      </c>
      <c r="M22" s="84">
        <f>LOOKUP(F22,'3'!$B$2:$B$143,'3'!$D$2:$D$143)</f>
        <v>5</v>
      </c>
      <c r="N22" s="85">
        <v>1</v>
      </c>
      <c r="O22" s="84">
        <f t="shared" si="2"/>
        <v>5</v>
      </c>
    </row>
    <row r="23" spans="1:15">
      <c r="A23" s="79">
        <f t="shared" si="0"/>
        <v>3</v>
      </c>
      <c r="B23" s="80">
        <v>40911</v>
      </c>
      <c r="C23" s="81">
        <v>0.65625</v>
      </c>
      <c r="D23" s="81" t="s">
        <v>144</v>
      </c>
      <c r="E23" s="75" t="s">
        <v>131</v>
      </c>
      <c r="F23" s="89" t="s">
        <v>162</v>
      </c>
      <c r="G23" s="80">
        <f t="shared" si="1"/>
        <v>40911</v>
      </c>
      <c r="H23" s="81">
        <v>0.66666666666666663</v>
      </c>
      <c r="I23" s="75" t="s">
        <v>138</v>
      </c>
      <c r="J23" s="83">
        <v>5.0999999999999996</v>
      </c>
      <c r="K23" s="90" t="s">
        <v>148</v>
      </c>
      <c r="L23" s="91" t="s">
        <v>149</v>
      </c>
      <c r="M23" s="84">
        <v>10</v>
      </c>
      <c r="N23" s="85">
        <v>1</v>
      </c>
      <c r="O23" s="84">
        <f t="shared" si="2"/>
        <v>10</v>
      </c>
    </row>
    <row r="24" spans="1:15">
      <c r="A24" s="79">
        <f t="shared" si="0"/>
        <v>3</v>
      </c>
      <c r="B24" s="80">
        <v>40911</v>
      </c>
      <c r="C24" s="81">
        <v>0.65625</v>
      </c>
      <c r="D24" s="81" t="s">
        <v>159</v>
      </c>
      <c r="E24" s="75" t="s">
        <v>131</v>
      </c>
      <c r="F24" s="89" t="s">
        <v>164</v>
      </c>
      <c r="G24" s="80">
        <f t="shared" si="1"/>
        <v>40911</v>
      </c>
      <c r="H24" s="81">
        <v>0.66666666666666663</v>
      </c>
      <c r="I24" s="75" t="s">
        <v>125</v>
      </c>
      <c r="J24" s="75">
        <f>LOOKUP(F24,'3'!$B$2:$B$143,'3'!$A$2:$A$143)</f>
        <v>2.4</v>
      </c>
      <c r="K24" s="75" t="str">
        <f>LOOKUP(F24,'3'!$B$2:$B$143,'3'!$B$2:$B$143)</f>
        <v>Balsta vāka maiņa</v>
      </c>
      <c r="L24" s="75" t="str">
        <f>LOOKUP(F24,'3'!$B$2:$B$143,'3'!$C$2:$C$143)</f>
        <v>gab.</v>
      </c>
      <c r="M24" s="84">
        <f>LOOKUP(F24,'3'!$B$2:$B$143,'3'!$D$2:$D$143)</f>
        <v>5</v>
      </c>
      <c r="N24" s="85">
        <v>1</v>
      </c>
      <c r="O24" s="84">
        <f t="shared" si="2"/>
        <v>5</v>
      </c>
    </row>
    <row r="25" spans="1:15" ht="47.25">
      <c r="A25" s="79">
        <f t="shared" si="0"/>
        <v>3</v>
      </c>
      <c r="B25" s="80">
        <v>40911</v>
      </c>
      <c r="C25" s="81">
        <v>0.66666666666666663</v>
      </c>
      <c r="D25" s="81" t="s">
        <v>165</v>
      </c>
      <c r="E25" s="75" t="s">
        <v>128</v>
      </c>
      <c r="F25" s="89" t="s">
        <v>166</v>
      </c>
      <c r="G25" s="80">
        <f t="shared" si="1"/>
        <v>40911</v>
      </c>
      <c r="H25" s="81">
        <v>0.72916666666666663</v>
      </c>
      <c r="I25" s="75" t="s">
        <v>125</v>
      </c>
      <c r="J25" s="83"/>
      <c r="K25" s="83"/>
      <c r="L25" s="75"/>
      <c r="M25" s="88"/>
      <c r="N25" s="85"/>
      <c r="O25" s="88"/>
    </row>
    <row r="26" spans="1:15">
      <c r="A26" s="79">
        <f t="shared" si="0"/>
        <v>4</v>
      </c>
      <c r="B26" s="80">
        <v>40912</v>
      </c>
      <c r="C26" s="81">
        <v>0.25</v>
      </c>
      <c r="D26" s="81" t="s">
        <v>121</v>
      </c>
      <c r="E26" s="75" t="s">
        <v>122</v>
      </c>
      <c r="F26" s="163" t="s">
        <v>123</v>
      </c>
      <c r="G26" s="80">
        <f t="shared" si="1"/>
        <v>40912</v>
      </c>
      <c r="H26" s="81">
        <v>0.3125</v>
      </c>
      <c r="I26" s="75" t="s">
        <v>138</v>
      </c>
      <c r="J26" s="83">
        <f>LOOKUP(F26,'3'!$B$2:$B$143,'3'!$A$2:$A$143)</f>
        <v>5.2</v>
      </c>
      <c r="K26" s="75" t="str">
        <f>LOOKUP(F26,'3'!$B$2:$B$143,'3'!$B$2:$B$143)</f>
        <v>Maršruta apsekošana</v>
      </c>
      <c r="L26" s="75" t="str">
        <f>LOOKUP(F26,'3'!$B$2:$B$143,'3'!$C$2:$C$143)</f>
        <v>km</v>
      </c>
      <c r="M26" s="84">
        <f>LOOKUP(F26,'3'!$B$2:$B$143,'3'!$D$2:$D$143)</f>
        <v>1</v>
      </c>
      <c r="N26" s="85">
        <v>20</v>
      </c>
      <c r="O26" s="84">
        <f>M26*N26</f>
        <v>20</v>
      </c>
    </row>
    <row r="27" spans="1:15">
      <c r="A27" s="79">
        <f t="shared" si="0"/>
        <v>4</v>
      </c>
      <c r="B27" s="80">
        <v>40912</v>
      </c>
      <c r="C27" s="81">
        <v>0.32291666666666669</v>
      </c>
      <c r="D27" s="81" t="s">
        <v>127</v>
      </c>
      <c r="E27" s="75" t="s">
        <v>128</v>
      </c>
      <c r="F27" s="89" t="s">
        <v>129</v>
      </c>
      <c r="G27" s="80">
        <f t="shared" si="1"/>
        <v>40912</v>
      </c>
      <c r="H27" s="81">
        <v>0.35416666666666669</v>
      </c>
      <c r="I27" s="75" t="s">
        <v>125</v>
      </c>
      <c r="J27" s="83"/>
      <c r="K27" s="83"/>
      <c r="L27" s="75"/>
      <c r="M27" s="88"/>
      <c r="N27" s="85"/>
      <c r="O27" s="88"/>
    </row>
    <row r="28" spans="1:15">
      <c r="A28" s="79">
        <f t="shared" si="0"/>
        <v>4</v>
      </c>
      <c r="B28" s="80">
        <v>40912</v>
      </c>
      <c r="C28" s="81">
        <v>0.35416666666666669</v>
      </c>
      <c r="D28" s="81" t="s">
        <v>140</v>
      </c>
      <c r="E28" s="75" t="s">
        <v>128</v>
      </c>
      <c r="F28" s="89" t="s">
        <v>168</v>
      </c>
      <c r="G28" s="80">
        <f t="shared" si="1"/>
        <v>40912</v>
      </c>
      <c r="H28" s="81">
        <v>0.375</v>
      </c>
      <c r="I28" s="75" t="s">
        <v>125</v>
      </c>
      <c r="J28" s="83"/>
      <c r="K28" s="83"/>
      <c r="L28" s="75"/>
      <c r="M28" s="88"/>
      <c r="N28" s="85"/>
      <c r="O28" s="88"/>
    </row>
    <row r="29" spans="1:15">
      <c r="A29" s="79">
        <f t="shared" si="0"/>
        <v>4</v>
      </c>
      <c r="B29" s="80">
        <v>40912</v>
      </c>
      <c r="C29" s="81">
        <v>0.375</v>
      </c>
      <c r="D29" s="81" t="s">
        <v>144</v>
      </c>
      <c r="E29" s="75" t="s">
        <v>156</v>
      </c>
      <c r="F29" s="89" t="s">
        <v>162</v>
      </c>
      <c r="G29" s="80">
        <f t="shared" si="1"/>
        <v>40912</v>
      </c>
      <c r="H29" s="81">
        <v>0.66666666666666663</v>
      </c>
      <c r="I29" s="75" t="s">
        <v>138</v>
      </c>
      <c r="J29" s="83">
        <v>5.0999999999999996</v>
      </c>
      <c r="K29" s="90" t="s">
        <v>148</v>
      </c>
      <c r="L29" s="91" t="s">
        <v>149</v>
      </c>
      <c r="M29" s="84">
        <v>10</v>
      </c>
      <c r="N29" s="85">
        <v>1</v>
      </c>
      <c r="O29" s="84">
        <f>M29*N29</f>
        <v>10</v>
      </c>
    </row>
    <row r="30" spans="1:15">
      <c r="A30" s="79">
        <f t="shared" si="0"/>
        <v>4</v>
      </c>
      <c r="B30" s="80">
        <v>40912</v>
      </c>
      <c r="C30" s="81">
        <v>0.375</v>
      </c>
      <c r="D30" s="81" t="s">
        <v>159</v>
      </c>
      <c r="E30" s="75" t="s">
        <v>156</v>
      </c>
      <c r="F30" s="89" t="s">
        <v>170</v>
      </c>
      <c r="G30" s="80">
        <f t="shared" si="1"/>
        <v>40912</v>
      </c>
      <c r="H30" s="81">
        <v>0.39583333333333331</v>
      </c>
      <c r="I30" s="75" t="s">
        <v>125</v>
      </c>
      <c r="J30" s="75">
        <f>LOOKUP(F30,'3'!$B$2:$B$143,'3'!$A$2:$A$143)</f>
        <v>1.28</v>
      </c>
      <c r="K30" s="75" t="str">
        <f>LOOKUP(F30,'3'!$B$2:$B$143,'3'!$B$2:$B$143)</f>
        <v>SP-7 tipa sadalnes montāža</v>
      </c>
      <c r="L30" s="75" t="str">
        <f>LOOKUP(F30,'3'!$B$2:$B$143,'3'!$C$2:$C$143)</f>
        <v>gab.</v>
      </c>
      <c r="M30" s="84">
        <f>LOOKUP(F30,'3'!$B$2:$B$143,'3'!$D$2:$D$143)</f>
        <v>20</v>
      </c>
      <c r="N30" s="85">
        <v>1</v>
      </c>
      <c r="O30" s="84">
        <f>M30*N30</f>
        <v>20</v>
      </c>
    </row>
    <row r="31" spans="1:15">
      <c r="A31" s="79">
        <f t="shared" si="0"/>
        <v>4</v>
      </c>
      <c r="B31" s="80">
        <v>40912</v>
      </c>
      <c r="C31" s="81">
        <v>0.39583333333333331</v>
      </c>
      <c r="D31" s="81" t="s">
        <v>140</v>
      </c>
      <c r="E31" s="75" t="s">
        <v>128</v>
      </c>
      <c r="F31" s="89" t="s">
        <v>171</v>
      </c>
      <c r="G31" s="80">
        <f t="shared" si="1"/>
        <v>40912</v>
      </c>
      <c r="H31" s="81">
        <v>0.41666666666666669</v>
      </c>
      <c r="I31" s="75" t="s">
        <v>125</v>
      </c>
      <c r="J31" s="83"/>
      <c r="K31" s="83"/>
      <c r="L31" s="75"/>
      <c r="M31" s="88"/>
      <c r="N31" s="85"/>
      <c r="O31" s="88"/>
    </row>
    <row r="32" spans="1:15" ht="47.25">
      <c r="A32" s="79">
        <f t="shared" si="0"/>
        <v>4</v>
      </c>
      <c r="B32" s="80">
        <v>40912</v>
      </c>
      <c r="C32" s="81">
        <v>0.41666666666666669</v>
      </c>
      <c r="D32" s="81" t="s">
        <v>165</v>
      </c>
      <c r="E32" s="75" t="s">
        <v>128</v>
      </c>
      <c r="F32" s="89" t="s">
        <v>172</v>
      </c>
      <c r="G32" s="80">
        <f t="shared" si="1"/>
        <v>40912</v>
      </c>
      <c r="H32" s="81">
        <v>0.47916666666666669</v>
      </c>
      <c r="I32" s="75" t="s">
        <v>125</v>
      </c>
      <c r="J32" s="83"/>
      <c r="K32" s="83"/>
      <c r="L32" s="75"/>
      <c r="M32" s="88"/>
      <c r="N32" s="85"/>
      <c r="O32" s="88"/>
    </row>
    <row r="33" spans="1:15">
      <c r="A33" s="79">
        <f t="shared" si="0"/>
        <v>4</v>
      </c>
      <c r="B33" s="80">
        <v>40912</v>
      </c>
      <c r="C33" s="81">
        <v>0.47916666666666669</v>
      </c>
      <c r="D33" s="81" t="s">
        <v>165</v>
      </c>
      <c r="E33" s="75" t="s">
        <v>128</v>
      </c>
      <c r="F33" s="89" t="s">
        <v>173</v>
      </c>
      <c r="G33" s="80">
        <f t="shared" si="1"/>
        <v>40912</v>
      </c>
      <c r="H33" s="81">
        <v>0.54166666666666663</v>
      </c>
      <c r="I33" s="75" t="s">
        <v>125</v>
      </c>
      <c r="J33" s="83"/>
      <c r="K33" s="83"/>
      <c r="L33" s="75"/>
      <c r="M33" s="88"/>
      <c r="N33" s="85"/>
      <c r="O33" s="88"/>
    </row>
    <row r="34" spans="1:15">
      <c r="A34" s="79">
        <f t="shared" si="0"/>
        <v>4</v>
      </c>
      <c r="B34" s="80">
        <v>40912</v>
      </c>
      <c r="C34" s="81">
        <v>0.54166666666666663</v>
      </c>
      <c r="D34" s="81" t="s">
        <v>140</v>
      </c>
      <c r="E34" s="75" t="s">
        <v>142</v>
      </c>
      <c r="F34" s="164" t="s">
        <v>150</v>
      </c>
      <c r="G34" s="80">
        <f t="shared" ref="G34:G65" si="3">B34</f>
        <v>40912</v>
      </c>
      <c r="H34" s="81">
        <v>0.5625</v>
      </c>
      <c r="I34" s="75" t="s">
        <v>125</v>
      </c>
      <c r="J34" s="83"/>
      <c r="K34" s="83"/>
      <c r="L34" s="75"/>
      <c r="M34" s="88"/>
      <c r="N34" s="85"/>
      <c r="O34" s="88"/>
    </row>
    <row r="35" spans="1:15">
      <c r="A35" s="79">
        <f t="shared" si="0"/>
        <v>4</v>
      </c>
      <c r="B35" s="80">
        <v>40912</v>
      </c>
      <c r="C35" s="81">
        <v>0.5625</v>
      </c>
      <c r="D35" s="81" t="s">
        <v>174</v>
      </c>
      <c r="E35" s="75" t="s">
        <v>142</v>
      </c>
      <c r="F35" s="164" t="s">
        <v>175</v>
      </c>
      <c r="G35" s="80">
        <f t="shared" si="3"/>
        <v>40912</v>
      </c>
      <c r="H35" s="81">
        <v>0.60416666666666663</v>
      </c>
      <c r="I35" s="75" t="s">
        <v>125</v>
      </c>
      <c r="J35" s="83"/>
      <c r="K35" s="83"/>
      <c r="L35" s="75"/>
      <c r="M35" s="88"/>
      <c r="N35" s="85"/>
      <c r="O35" s="88"/>
    </row>
    <row r="36" spans="1:15" ht="31.5">
      <c r="A36" s="79">
        <f t="shared" si="0"/>
        <v>4</v>
      </c>
      <c r="B36" s="80">
        <v>40912</v>
      </c>
      <c r="C36" s="81">
        <v>0.61458333333333337</v>
      </c>
      <c r="D36" s="81" t="s">
        <v>165</v>
      </c>
      <c r="E36" s="75" t="s">
        <v>128</v>
      </c>
      <c r="F36" s="89" t="s">
        <v>176</v>
      </c>
      <c r="G36" s="80">
        <f t="shared" si="3"/>
        <v>40912</v>
      </c>
      <c r="H36" s="81">
        <v>0.625</v>
      </c>
      <c r="I36" s="75" t="s">
        <v>125</v>
      </c>
      <c r="J36" s="83"/>
      <c r="K36" s="83"/>
      <c r="L36" s="75"/>
      <c r="M36" s="88"/>
      <c r="N36" s="85"/>
      <c r="O36" s="88"/>
    </row>
    <row r="37" spans="1:15" ht="31.5">
      <c r="A37" s="79">
        <f t="shared" si="0"/>
        <v>4</v>
      </c>
      <c r="B37" s="80">
        <v>40912</v>
      </c>
      <c r="C37" s="92">
        <v>0.59861111111111109</v>
      </c>
      <c r="D37" s="81" t="s">
        <v>144</v>
      </c>
      <c r="E37" s="75" t="s">
        <v>177</v>
      </c>
      <c r="F37" s="164" t="s">
        <v>178</v>
      </c>
      <c r="G37" s="80">
        <f t="shared" si="3"/>
        <v>40912</v>
      </c>
      <c r="H37" s="92">
        <v>0.70833333333333337</v>
      </c>
      <c r="I37" s="75" t="s">
        <v>138</v>
      </c>
      <c r="J37" s="83">
        <v>5.0999999999999996</v>
      </c>
      <c r="K37" s="90" t="s">
        <v>148</v>
      </c>
      <c r="L37" s="91" t="s">
        <v>149</v>
      </c>
      <c r="M37" s="84">
        <v>10</v>
      </c>
      <c r="N37" s="85">
        <v>1</v>
      </c>
      <c r="O37" s="84">
        <f>M37*N37</f>
        <v>10</v>
      </c>
    </row>
    <row r="38" spans="1:15">
      <c r="A38" s="79">
        <f t="shared" si="0"/>
        <v>4</v>
      </c>
      <c r="B38" s="80">
        <v>40912</v>
      </c>
      <c r="C38" s="81">
        <v>0.625</v>
      </c>
      <c r="D38" s="81" t="s">
        <v>159</v>
      </c>
      <c r="E38" s="75" t="s">
        <v>177</v>
      </c>
      <c r="F38" s="163" t="s">
        <v>180</v>
      </c>
      <c r="G38" s="80">
        <f t="shared" si="3"/>
        <v>40912</v>
      </c>
      <c r="H38" s="81">
        <v>0.66666666666666663</v>
      </c>
      <c r="I38" s="75" t="s">
        <v>125</v>
      </c>
      <c r="J38" s="75">
        <f>LOOKUP(F38,'3'!$B$2:$B$143,'3'!$A$2:$A$143)</f>
        <v>4.4000000000000004</v>
      </c>
      <c r="K38" s="75" t="str">
        <f>LOOKUP(F38,'3'!$B$2:$B$143,'3'!$B$2:$B$143)</f>
        <v>Signālgalvas demontāža uz balsta</v>
      </c>
      <c r="L38" s="75" t="str">
        <f>LOOKUP(F38,'3'!$B$2:$B$143,'3'!$C$2:$C$143)</f>
        <v>gab.</v>
      </c>
      <c r="M38" s="84">
        <f>LOOKUP(F38,'3'!$B$2:$B$143,'3'!$D$2:$D$143)</f>
        <v>10</v>
      </c>
      <c r="N38" s="85">
        <v>1</v>
      </c>
      <c r="O38" s="84">
        <f>M38*N38</f>
        <v>10</v>
      </c>
    </row>
    <row r="39" spans="1:15" ht="31.5">
      <c r="A39" s="79">
        <f t="shared" si="0"/>
        <v>4</v>
      </c>
      <c r="B39" s="80">
        <v>40912</v>
      </c>
      <c r="C39" s="81">
        <v>0.66666666666666663</v>
      </c>
      <c r="D39" s="81" t="s">
        <v>159</v>
      </c>
      <c r="E39" s="75" t="s">
        <v>177</v>
      </c>
      <c r="F39" s="163" t="s">
        <v>181</v>
      </c>
      <c r="G39" s="80">
        <f t="shared" si="3"/>
        <v>40912</v>
      </c>
      <c r="H39" s="81">
        <v>0.72916666666666663</v>
      </c>
      <c r="I39" s="75" t="s">
        <v>125</v>
      </c>
      <c r="J39" s="75">
        <f>LOOKUP(F39,'3'!$B$2:$B$143,'3'!$A$2:$A$143)</f>
        <v>2.4300000000000002</v>
      </c>
      <c r="K39" s="75" t="str">
        <f>LOOKUP(F39,'3'!$B$2:$B$143,'3'!$B$2:$B$143)</f>
        <v>Pasūtītāja transporta signālgalvas montāža uz balsta</v>
      </c>
      <c r="L39" s="75" t="str">
        <f>LOOKUP(F39,'3'!$B$2:$B$143,'3'!$C$2:$C$143)</f>
        <v>gab.</v>
      </c>
      <c r="M39" s="84">
        <f>LOOKUP(F39,'3'!$B$2:$B$143,'3'!$D$2:$D$143)</f>
        <v>20</v>
      </c>
      <c r="N39" s="85">
        <v>1</v>
      </c>
      <c r="O39" s="84">
        <f>M39*N39</f>
        <v>20</v>
      </c>
    </row>
    <row r="40" spans="1:15">
      <c r="A40" s="79">
        <f t="shared" si="0"/>
        <v>4</v>
      </c>
      <c r="B40" s="80">
        <v>40912</v>
      </c>
      <c r="C40" s="81">
        <v>0.66666666666666663</v>
      </c>
      <c r="D40" s="81" t="s">
        <v>159</v>
      </c>
      <c r="E40" s="75" t="s">
        <v>177</v>
      </c>
      <c r="F40" s="163" t="s">
        <v>182</v>
      </c>
      <c r="G40" s="80">
        <f t="shared" si="3"/>
        <v>40912</v>
      </c>
      <c r="H40" s="81">
        <v>0.72916666666666663</v>
      </c>
      <c r="I40" s="75" t="s">
        <v>125</v>
      </c>
      <c r="J40" s="75">
        <f>LOOKUP(F40,'3'!$B$2:$B$143,'3'!$A$2:$A$143)</f>
        <v>1.1100000000000001</v>
      </c>
      <c r="K40" s="75" t="str">
        <f>LOOKUP(F40,'3'!$B$2:$B$143,'3'!$B$2:$B$143)</f>
        <v>Signālkabeļa Cu 7x1,5 montāža stabā, konsolē</v>
      </c>
      <c r="L40" s="75" t="str">
        <f>LOOKUP(F40,'3'!$B$2:$B$143,'3'!$C$2:$C$143)</f>
        <v>m.</v>
      </c>
      <c r="M40" s="84">
        <f>LOOKUP(F40,'3'!$B$2:$B$143,'3'!$D$2:$D$143)</f>
        <v>1.5</v>
      </c>
      <c r="N40" s="85">
        <v>3</v>
      </c>
      <c r="O40" s="84">
        <f>M40*N40</f>
        <v>4.5</v>
      </c>
    </row>
    <row r="41" spans="1:15" ht="31.5">
      <c r="A41" s="79">
        <f t="shared" si="0"/>
        <v>4</v>
      </c>
      <c r="B41" s="80">
        <v>40912</v>
      </c>
      <c r="C41" s="81">
        <v>0.66666666666666663</v>
      </c>
      <c r="D41" s="81" t="s">
        <v>159</v>
      </c>
      <c r="E41" s="75" t="s">
        <v>177</v>
      </c>
      <c r="F41" s="163" t="s">
        <v>183</v>
      </c>
      <c r="G41" s="80">
        <f t="shared" si="3"/>
        <v>40912</v>
      </c>
      <c r="H41" s="81">
        <v>0.72916666666666663</v>
      </c>
      <c r="I41" s="75" t="s">
        <v>125</v>
      </c>
      <c r="J41" s="75">
        <f>LOOKUP(F41,'3'!$B$2:$B$143,'3'!$A$2:$A$143)</f>
        <v>1.25</v>
      </c>
      <c r="K41" s="75" t="str">
        <f>LOOKUP(F41,'3'!$B$2:$B$143,'3'!$B$2:$B$143)</f>
        <v>Signālkabeļa spaiļu komplekta nomaiņa balstā, konsolē</v>
      </c>
      <c r="L41" s="75" t="str">
        <f>LOOKUP(F41,'3'!$B$2:$B$143,'3'!$C$2:$C$143)</f>
        <v>kompl.</v>
      </c>
      <c r="M41" s="84">
        <f>LOOKUP(F41,'3'!$B$2:$B$143,'3'!$D$2:$D$143)</f>
        <v>5</v>
      </c>
      <c r="N41" s="85">
        <v>1</v>
      </c>
      <c r="O41" s="84">
        <f>M41*N41</f>
        <v>5</v>
      </c>
    </row>
    <row r="42" spans="1:15">
      <c r="A42" s="79">
        <f t="shared" si="0"/>
        <v>4</v>
      </c>
      <c r="B42" s="80">
        <v>40912</v>
      </c>
      <c r="C42" s="81">
        <v>0.875</v>
      </c>
      <c r="D42" s="81" t="s">
        <v>140</v>
      </c>
      <c r="E42" s="75" t="s">
        <v>184</v>
      </c>
      <c r="F42" s="89" t="s">
        <v>185</v>
      </c>
      <c r="G42" s="80">
        <f t="shared" si="3"/>
        <v>40912</v>
      </c>
      <c r="H42" s="81">
        <v>0.89583333333333337</v>
      </c>
      <c r="I42" s="75" t="s">
        <v>125</v>
      </c>
      <c r="J42" s="83"/>
      <c r="K42" s="83"/>
      <c r="L42" s="75"/>
      <c r="M42" s="88"/>
      <c r="N42" s="85"/>
      <c r="O42" s="88"/>
    </row>
    <row r="43" spans="1:15">
      <c r="A43" s="79">
        <f t="shared" si="0"/>
        <v>4</v>
      </c>
      <c r="B43" s="80">
        <v>40912</v>
      </c>
      <c r="C43" s="81">
        <v>0.83333333333333337</v>
      </c>
      <c r="D43" s="81" t="s">
        <v>186</v>
      </c>
      <c r="E43" s="75" t="s">
        <v>122</v>
      </c>
      <c r="F43" s="89" t="s">
        <v>187</v>
      </c>
      <c r="G43" s="80">
        <f t="shared" si="3"/>
        <v>40912</v>
      </c>
      <c r="H43" s="81">
        <v>0.875</v>
      </c>
      <c r="I43" s="75" t="s">
        <v>188</v>
      </c>
      <c r="J43" s="83"/>
      <c r="K43" s="83"/>
      <c r="L43" s="75"/>
      <c r="M43" s="88"/>
      <c r="N43" s="85"/>
      <c r="O43" s="88"/>
    </row>
    <row r="44" spans="1:15">
      <c r="A44" s="79">
        <f t="shared" si="0"/>
        <v>5</v>
      </c>
      <c r="B44" s="80">
        <v>40913</v>
      </c>
      <c r="C44" s="81">
        <v>0.25</v>
      </c>
      <c r="D44" s="81" t="s">
        <v>121</v>
      </c>
      <c r="E44" s="75" t="s">
        <v>122</v>
      </c>
      <c r="F44" s="163" t="s">
        <v>123</v>
      </c>
      <c r="G44" s="80">
        <f t="shared" si="3"/>
        <v>40913</v>
      </c>
      <c r="H44" s="81">
        <v>0.3125</v>
      </c>
      <c r="I44" s="75" t="s">
        <v>190</v>
      </c>
      <c r="J44" s="83">
        <f>LOOKUP(F44,'3'!$B$2:$B$143,'3'!$A$2:$A$143)</f>
        <v>5.2</v>
      </c>
      <c r="K44" s="75" t="str">
        <f>LOOKUP(F44,'3'!$B$2:$B$143,'3'!$B$2:$B$143)</f>
        <v>Maršruta apsekošana</v>
      </c>
      <c r="L44" s="75" t="str">
        <f>LOOKUP(F44,'3'!$B$2:$B$143,'3'!$C$2:$C$143)</f>
        <v>km</v>
      </c>
      <c r="M44" s="84">
        <f>LOOKUP(F44,'3'!$B$2:$B$143,'3'!$D$2:$D$143)</f>
        <v>1</v>
      </c>
      <c r="N44" s="85">
        <v>20</v>
      </c>
      <c r="O44" s="84">
        <f>M44*N44</f>
        <v>20</v>
      </c>
    </row>
    <row r="45" spans="1:15" ht="47.25">
      <c r="A45" s="79">
        <f t="shared" si="0"/>
        <v>5</v>
      </c>
      <c r="B45" s="93">
        <v>40913</v>
      </c>
      <c r="C45" s="92">
        <v>0.30902777777777779</v>
      </c>
      <c r="D45" s="81" t="s">
        <v>144</v>
      </c>
      <c r="E45" s="87" t="s">
        <v>191</v>
      </c>
      <c r="F45" s="163" t="s">
        <v>192</v>
      </c>
      <c r="G45" s="80">
        <f t="shared" si="3"/>
        <v>40913</v>
      </c>
      <c r="H45" s="92">
        <v>0.41666666666666669</v>
      </c>
      <c r="I45" s="75" t="s">
        <v>190</v>
      </c>
      <c r="J45" s="83">
        <v>5.0999999999999996</v>
      </c>
      <c r="K45" s="90" t="s">
        <v>148</v>
      </c>
      <c r="L45" s="91" t="s">
        <v>149</v>
      </c>
      <c r="M45" s="84">
        <v>10</v>
      </c>
      <c r="N45" s="85">
        <v>1</v>
      </c>
      <c r="O45" s="84">
        <f>M45*N45</f>
        <v>10</v>
      </c>
    </row>
    <row r="46" spans="1:15">
      <c r="A46" s="79">
        <f t="shared" si="0"/>
        <v>5</v>
      </c>
      <c r="B46" s="80">
        <v>40913</v>
      </c>
      <c r="C46" s="81">
        <v>0.32291666666666669</v>
      </c>
      <c r="D46" s="81" t="s">
        <v>127</v>
      </c>
      <c r="E46" s="75" t="s">
        <v>128</v>
      </c>
      <c r="F46" s="89" t="s">
        <v>129</v>
      </c>
      <c r="G46" s="80">
        <f t="shared" si="3"/>
        <v>40913</v>
      </c>
      <c r="H46" s="81">
        <v>0.35416666666666669</v>
      </c>
      <c r="I46" s="75" t="s">
        <v>133</v>
      </c>
      <c r="J46" s="83"/>
      <c r="K46" s="83"/>
      <c r="L46" s="75"/>
      <c r="M46" s="88"/>
      <c r="N46" s="85"/>
      <c r="O46" s="88"/>
    </row>
    <row r="47" spans="1:15" ht="31.5">
      <c r="A47" s="79">
        <f t="shared" si="0"/>
        <v>5</v>
      </c>
      <c r="B47" s="80">
        <v>40913</v>
      </c>
      <c r="C47" s="81">
        <v>0.375</v>
      </c>
      <c r="D47" s="81" t="s">
        <v>144</v>
      </c>
      <c r="E47" s="75" t="s">
        <v>145</v>
      </c>
      <c r="F47" s="89" t="s">
        <v>193</v>
      </c>
      <c r="G47" s="80">
        <f t="shared" si="3"/>
        <v>40913</v>
      </c>
      <c r="H47" s="81">
        <v>0.41666666666666669</v>
      </c>
      <c r="I47" s="75" t="s">
        <v>190</v>
      </c>
      <c r="J47" s="83">
        <v>5.0999999999999996</v>
      </c>
      <c r="K47" s="90" t="s">
        <v>148</v>
      </c>
      <c r="L47" s="91" t="s">
        <v>149</v>
      </c>
      <c r="M47" s="84">
        <v>10</v>
      </c>
      <c r="N47" s="85">
        <v>1</v>
      </c>
      <c r="O47" s="84">
        <f>M47*N47</f>
        <v>10</v>
      </c>
    </row>
    <row r="48" spans="1:15">
      <c r="A48" s="79">
        <f t="shared" si="0"/>
        <v>5</v>
      </c>
      <c r="B48" s="80">
        <v>40913</v>
      </c>
      <c r="C48" s="81">
        <v>0.41666666666666669</v>
      </c>
      <c r="D48" s="81" t="s">
        <v>144</v>
      </c>
      <c r="E48" s="75" t="s">
        <v>194</v>
      </c>
      <c r="F48" s="89" t="s">
        <v>195</v>
      </c>
      <c r="G48" s="80">
        <f t="shared" si="3"/>
        <v>40913</v>
      </c>
      <c r="H48" s="81">
        <v>0.4375</v>
      </c>
      <c r="I48" s="75" t="s">
        <v>190</v>
      </c>
      <c r="J48" s="83">
        <v>5.0999999999999996</v>
      </c>
      <c r="K48" s="90" t="s">
        <v>148</v>
      </c>
      <c r="L48" s="91" t="s">
        <v>149</v>
      </c>
      <c r="M48" s="84">
        <v>10</v>
      </c>
      <c r="N48" s="85">
        <v>1</v>
      </c>
      <c r="O48" s="84">
        <f>M48*N48</f>
        <v>10</v>
      </c>
    </row>
    <row r="49" spans="1:15" ht="31.5">
      <c r="A49" s="79">
        <f t="shared" si="0"/>
        <v>5</v>
      </c>
      <c r="B49" s="80">
        <v>40913</v>
      </c>
      <c r="C49" s="81">
        <v>0.41666666666666669</v>
      </c>
      <c r="D49" s="81" t="s">
        <v>135</v>
      </c>
      <c r="E49" s="75" t="s">
        <v>184</v>
      </c>
      <c r="F49" s="89" t="s">
        <v>196</v>
      </c>
      <c r="G49" s="80">
        <f t="shared" si="3"/>
        <v>40913</v>
      </c>
      <c r="H49" s="81">
        <v>0.4236111111111111</v>
      </c>
      <c r="I49" s="75" t="s">
        <v>125</v>
      </c>
      <c r="J49" s="83"/>
      <c r="K49" s="83"/>
      <c r="L49" s="75"/>
      <c r="M49" s="88"/>
      <c r="N49" s="85"/>
      <c r="O49" s="88"/>
    </row>
    <row r="50" spans="1:15">
      <c r="A50" s="79">
        <f t="shared" si="0"/>
        <v>5</v>
      </c>
      <c r="B50" s="80">
        <v>40913</v>
      </c>
      <c r="C50" s="81">
        <v>0.4375</v>
      </c>
      <c r="D50" s="81" t="s">
        <v>144</v>
      </c>
      <c r="E50" s="75" t="s">
        <v>197</v>
      </c>
      <c r="F50" s="89" t="s">
        <v>198</v>
      </c>
      <c r="G50" s="80">
        <f t="shared" si="3"/>
        <v>40913</v>
      </c>
      <c r="H50" s="81">
        <v>0.5</v>
      </c>
      <c r="I50" s="75" t="s">
        <v>190</v>
      </c>
      <c r="J50" s="83">
        <v>5.0999999999999996</v>
      </c>
      <c r="K50" s="90" t="s">
        <v>148</v>
      </c>
      <c r="L50" s="91" t="s">
        <v>149</v>
      </c>
      <c r="M50" s="84">
        <v>10</v>
      </c>
      <c r="N50" s="85">
        <v>1</v>
      </c>
      <c r="O50" s="84">
        <f>M50*N50</f>
        <v>10</v>
      </c>
    </row>
    <row r="51" spans="1:15">
      <c r="A51" s="79">
        <f t="shared" si="0"/>
        <v>5</v>
      </c>
      <c r="B51" s="80">
        <v>40913</v>
      </c>
      <c r="C51" s="81">
        <v>0.4375</v>
      </c>
      <c r="D51" s="81" t="s">
        <v>140</v>
      </c>
      <c r="E51" s="75" t="s">
        <v>184</v>
      </c>
      <c r="F51" s="89" t="s">
        <v>199</v>
      </c>
      <c r="G51" s="80">
        <f t="shared" si="3"/>
        <v>40913</v>
      </c>
      <c r="H51" s="81">
        <v>0.5</v>
      </c>
      <c r="I51" s="75" t="s">
        <v>125</v>
      </c>
      <c r="J51" s="83"/>
      <c r="K51" s="83"/>
      <c r="L51" s="75"/>
      <c r="M51" s="88"/>
      <c r="N51" s="85"/>
      <c r="O51" s="88"/>
    </row>
    <row r="52" spans="1:15">
      <c r="A52" s="79">
        <f t="shared" si="0"/>
        <v>5</v>
      </c>
      <c r="B52" s="93">
        <v>40913</v>
      </c>
      <c r="C52" s="92">
        <v>0.53333333333333333</v>
      </c>
      <c r="D52" s="81" t="s">
        <v>144</v>
      </c>
      <c r="E52" s="87" t="s">
        <v>200</v>
      </c>
      <c r="F52" s="163" t="s">
        <v>201</v>
      </c>
      <c r="G52" s="80">
        <f t="shared" si="3"/>
        <v>40913</v>
      </c>
      <c r="H52" s="92">
        <v>0.5625</v>
      </c>
      <c r="I52" s="75" t="s">
        <v>190</v>
      </c>
      <c r="J52" s="83">
        <v>5.0999999999999996</v>
      </c>
      <c r="K52" s="90" t="s">
        <v>148</v>
      </c>
      <c r="L52" s="91" t="s">
        <v>149</v>
      </c>
      <c r="M52" s="84">
        <v>10</v>
      </c>
      <c r="N52" s="85">
        <v>1</v>
      </c>
      <c r="O52" s="84">
        <f>M52*N52</f>
        <v>10</v>
      </c>
    </row>
    <row r="53" spans="1:15">
      <c r="A53" s="79">
        <f t="shared" si="0"/>
        <v>5</v>
      </c>
      <c r="B53" s="80">
        <v>40913</v>
      </c>
      <c r="C53" s="81">
        <v>0.5625</v>
      </c>
      <c r="D53" s="81" t="s">
        <v>174</v>
      </c>
      <c r="E53" s="75" t="s">
        <v>184</v>
      </c>
      <c r="F53" s="164" t="s">
        <v>175</v>
      </c>
      <c r="G53" s="80">
        <f t="shared" si="3"/>
        <v>40913</v>
      </c>
      <c r="H53" s="81">
        <v>0.56944444444444442</v>
      </c>
      <c r="I53" s="75" t="s">
        <v>125</v>
      </c>
      <c r="J53" s="83"/>
      <c r="K53" s="83"/>
      <c r="L53" s="75"/>
      <c r="M53" s="88"/>
      <c r="N53" s="85"/>
      <c r="O53" s="88"/>
    </row>
    <row r="54" spans="1:15">
      <c r="A54" s="79">
        <f t="shared" si="0"/>
        <v>5</v>
      </c>
      <c r="B54" s="80">
        <v>40913</v>
      </c>
      <c r="C54" s="81">
        <v>0.5625</v>
      </c>
      <c r="D54" s="81" t="s">
        <v>144</v>
      </c>
      <c r="E54" s="75" t="s">
        <v>151</v>
      </c>
      <c r="F54" s="89" t="s">
        <v>202</v>
      </c>
      <c r="G54" s="80">
        <f t="shared" si="3"/>
        <v>40913</v>
      </c>
      <c r="H54" s="81">
        <v>0.58333333333333337</v>
      </c>
      <c r="I54" s="75" t="s">
        <v>190</v>
      </c>
      <c r="J54" s="83">
        <v>5.0999999999999996</v>
      </c>
      <c r="K54" s="90" t="s">
        <v>148</v>
      </c>
      <c r="L54" s="91" t="s">
        <v>149</v>
      </c>
      <c r="M54" s="84">
        <v>10</v>
      </c>
      <c r="N54" s="85">
        <v>1</v>
      </c>
      <c r="O54" s="84">
        <f>M54*N54</f>
        <v>10</v>
      </c>
    </row>
    <row r="55" spans="1:15">
      <c r="A55" s="79">
        <f t="shared" si="0"/>
        <v>5</v>
      </c>
      <c r="B55" s="80">
        <v>40913</v>
      </c>
      <c r="C55" s="81">
        <v>0.56944444444444442</v>
      </c>
      <c r="D55" s="81" t="s">
        <v>174</v>
      </c>
      <c r="E55" s="75" t="s">
        <v>184</v>
      </c>
      <c r="F55" s="89" t="s">
        <v>203</v>
      </c>
      <c r="G55" s="80">
        <f t="shared" si="3"/>
        <v>40913</v>
      </c>
      <c r="H55" s="81">
        <v>0.57638888888888895</v>
      </c>
      <c r="I55" s="75" t="s">
        <v>125</v>
      </c>
      <c r="J55" s="83"/>
      <c r="K55" s="83"/>
      <c r="L55" s="75"/>
      <c r="M55" s="88"/>
      <c r="N55" s="85"/>
      <c r="O55" s="88"/>
    </row>
    <row r="56" spans="1:15">
      <c r="A56" s="79">
        <f t="shared" si="0"/>
        <v>5</v>
      </c>
      <c r="B56" s="80">
        <v>40913</v>
      </c>
      <c r="C56" s="81">
        <v>0.58333333333333337</v>
      </c>
      <c r="D56" s="81" t="s">
        <v>144</v>
      </c>
      <c r="E56" s="75" t="s">
        <v>197</v>
      </c>
      <c r="F56" s="89" t="s">
        <v>198</v>
      </c>
      <c r="G56" s="80">
        <f t="shared" si="3"/>
        <v>40913</v>
      </c>
      <c r="H56" s="81">
        <v>0.625</v>
      </c>
      <c r="I56" s="75" t="s">
        <v>190</v>
      </c>
      <c r="J56" s="83">
        <v>5.0999999999999996</v>
      </c>
      <c r="K56" s="90" t="s">
        <v>148</v>
      </c>
      <c r="L56" s="91" t="s">
        <v>149</v>
      </c>
      <c r="M56" s="84">
        <v>10</v>
      </c>
      <c r="N56" s="85">
        <v>1</v>
      </c>
      <c r="O56" s="84">
        <f>M56*N56</f>
        <v>10</v>
      </c>
    </row>
    <row r="57" spans="1:15">
      <c r="A57" s="79">
        <f t="shared" si="0"/>
        <v>6</v>
      </c>
      <c r="B57" s="80">
        <v>40914</v>
      </c>
      <c r="C57" s="81">
        <v>0.25</v>
      </c>
      <c r="D57" s="81" t="s">
        <v>121</v>
      </c>
      <c r="E57" s="75" t="s">
        <v>122</v>
      </c>
      <c r="F57" s="163" t="s">
        <v>123</v>
      </c>
      <c r="G57" s="80">
        <f t="shared" si="3"/>
        <v>40914</v>
      </c>
      <c r="H57" s="81">
        <v>0.3125</v>
      </c>
      <c r="I57" s="75" t="s">
        <v>190</v>
      </c>
      <c r="J57" s="83">
        <f>LOOKUP(F57,'3'!$B$2:$B$143,'3'!$A$2:$A$143)</f>
        <v>5.2</v>
      </c>
      <c r="K57" s="75" t="str">
        <f>LOOKUP(F57,'3'!$B$2:$B$143,'3'!$B$2:$B$143)</f>
        <v>Maršruta apsekošana</v>
      </c>
      <c r="L57" s="75" t="str">
        <f>LOOKUP(F57,'3'!$B$2:$B$143,'3'!$C$2:$C$143)</f>
        <v>km</v>
      </c>
      <c r="M57" s="84">
        <f>LOOKUP(F57,'3'!$B$2:$B$143,'3'!$D$2:$D$143)</f>
        <v>1</v>
      </c>
      <c r="N57" s="85">
        <v>20</v>
      </c>
      <c r="O57" s="84">
        <f>M57*N57</f>
        <v>20</v>
      </c>
    </row>
    <row r="58" spans="1:15">
      <c r="A58" s="79">
        <f t="shared" si="0"/>
        <v>6</v>
      </c>
      <c r="B58" s="93">
        <v>40914</v>
      </c>
      <c r="C58" s="92">
        <v>0.27083333333333331</v>
      </c>
      <c r="D58" s="81" t="s">
        <v>144</v>
      </c>
      <c r="E58" s="87" t="s">
        <v>204</v>
      </c>
      <c r="F58" s="165" t="s">
        <v>205</v>
      </c>
      <c r="G58" s="80">
        <f t="shared" si="3"/>
        <v>40914</v>
      </c>
      <c r="H58" s="92">
        <v>0.31944444444444448</v>
      </c>
      <c r="I58" s="75" t="s">
        <v>190</v>
      </c>
      <c r="J58" s="83">
        <v>5.0999999999999996</v>
      </c>
      <c r="K58" s="90" t="s">
        <v>148</v>
      </c>
      <c r="L58" s="91" t="s">
        <v>149</v>
      </c>
      <c r="M58" s="84">
        <v>10</v>
      </c>
      <c r="N58" s="85">
        <v>1</v>
      </c>
      <c r="O58" s="84">
        <f>M58*N58</f>
        <v>10</v>
      </c>
    </row>
    <row r="59" spans="1:15">
      <c r="A59" s="79">
        <f>WEEKDAY(B59)</f>
        <v>6</v>
      </c>
      <c r="B59" s="93">
        <v>40914</v>
      </c>
      <c r="C59" s="92">
        <v>0.27083333333333331</v>
      </c>
      <c r="D59" s="81" t="s">
        <v>159</v>
      </c>
      <c r="E59" s="87" t="s">
        <v>204</v>
      </c>
      <c r="F59" s="163" t="s">
        <v>206</v>
      </c>
      <c r="G59" s="80">
        <f t="shared" si="3"/>
        <v>40914</v>
      </c>
      <c r="H59" s="92">
        <v>0.31944444444444448</v>
      </c>
      <c r="I59" s="75" t="s">
        <v>190</v>
      </c>
      <c r="J59" s="75">
        <f>LOOKUP(F59,'3'!$B$2:$B$143,'3'!$A$2:$A$143)</f>
        <v>2.27</v>
      </c>
      <c r="K59" s="75" t="str">
        <f>LOOKUP(F59,'3'!$B$2:$B$143,'3'!$B$2:$B$143)</f>
        <v>Spuldzes nomaiņa uz balsta</v>
      </c>
      <c r="L59" s="75" t="str">
        <f>LOOKUP(F59,'3'!$B$2:$B$143,'3'!$C$2:$C$143)</f>
        <v>gab.</v>
      </c>
      <c r="M59" s="84">
        <f>LOOKUP(F59,'3'!$B$2:$B$143,'3'!$D$2:$D$143)</f>
        <v>4.4000000000000004</v>
      </c>
      <c r="N59" s="85">
        <v>1</v>
      </c>
      <c r="O59" s="84">
        <f>M59*N59</f>
        <v>4.4000000000000004</v>
      </c>
    </row>
    <row r="60" spans="1:15">
      <c r="A60" s="79">
        <f t="shared" si="0"/>
        <v>6</v>
      </c>
      <c r="B60" s="80">
        <v>40914</v>
      </c>
      <c r="C60" s="81">
        <v>0.32291666666666669</v>
      </c>
      <c r="D60" s="81" t="s">
        <v>127</v>
      </c>
      <c r="E60" s="75" t="s">
        <v>128</v>
      </c>
      <c r="F60" s="89" t="s">
        <v>129</v>
      </c>
      <c r="G60" s="80">
        <f t="shared" si="3"/>
        <v>40914</v>
      </c>
      <c r="H60" s="81">
        <v>0.35416666666666669</v>
      </c>
      <c r="I60" s="75" t="s">
        <v>133</v>
      </c>
      <c r="J60" s="83"/>
      <c r="K60" s="83"/>
      <c r="L60" s="75"/>
      <c r="M60" s="88"/>
      <c r="N60" s="85"/>
      <c r="O60" s="88"/>
    </row>
    <row r="61" spans="1:15">
      <c r="A61" s="79">
        <f t="shared" si="0"/>
        <v>7</v>
      </c>
      <c r="B61" s="80">
        <v>40915</v>
      </c>
      <c r="C61" s="81">
        <v>0.25</v>
      </c>
      <c r="D61" s="81" t="s">
        <v>121</v>
      </c>
      <c r="E61" s="75" t="s">
        <v>122</v>
      </c>
      <c r="F61" s="163" t="s">
        <v>123</v>
      </c>
      <c r="G61" s="80">
        <f t="shared" si="3"/>
        <v>40915</v>
      </c>
      <c r="H61" s="81">
        <v>0.3125</v>
      </c>
      <c r="I61" s="75" t="s">
        <v>190</v>
      </c>
      <c r="J61" s="83">
        <f>LOOKUP(F61,'3'!$B$2:$B$143,'3'!$A$2:$A$143)</f>
        <v>5.2</v>
      </c>
      <c r="K61" s="75" t="str">
        <f>LOOKUP(F61,'3'!$B$2:$B$143,'3'!$B$2:$B$143)</f>
        <v>Maršruta apsekošana</v>
      </c>
      <c r="L61" s="75" t="str">
        <f>LOOKUP(F61,'3'!$B$2:$B$143,'3'!$C$2:$C$143)</f>
        <v>km</v>
      </c>
      <c r="M61" s="84">
        <f>LOOKUP(F61,'3'!$B$2:$B$143,'3'!$D$2:$D$143)</f>
        <v>1</v>
      </c>
      <c r="N61" s="85">
        <v>20</v>
      </c>
      <c r="O61" s="84">
        <f>M61*N61</f>
        <v>20</v>
      </c>
    </row>
    <row r="62" spans="1:15">
      <c r="A62" s="79">
        <f t="shared" si="0"/>
        <v>1</v>
      </c>
      <c r="B62" s="80">
        <v>40916</v>
      </c>
      <c r="C62" s="81">
        <v>0.25</v>
      </c>
      <c r="D62" s="81" t="s">
        <v>121</v>
      </c>
      <c r="E62" s="75" t="s">
        <v>122</v>
      </c>
      <c r="F62" s="163" t="s">
        <v>123</v>
      </c>
      <c r="G62" s="80">
        <f t="shared" si="3"/>
        <v>40916</v>
      </c>
      <c r="H62" s="81">
        <v>0.3125</v>
      </c>
      <c r="I62" s="75" t="s">
        <v>190</v>
      </c>
      <c r="J62" s="83">
        <f>LOOKUP(F62,'3'!$B$2:$B$143,'3'!$A$2:$A$143)</f>
        <v>5.2</v>
      </c>
      <c r="K62" s="75" t="str">
        <f>LOOKUP(F62,'3'!$B$2:$B$143,'3'!$B$2:$B$143)</f>
        <v>Maršruta apsekošana</v>
      </c>
      <c r="L62" s="75" t="str">
        <f>LOOKUP(F62,'3'!$B$2:$B$143,'3'!$C$2:$C$143)</f>
        <v>km</v>
      </c>
      <c r="M62" s="84">
        <f>LOOKUP(F62,'3'!$B$2:$B$143,'3'!$D$2:$D$143)</f>
        <v>1</v>
      </c>
      <c r="N62" s="85">
        <v>20</v>
      </c>
      <c r="O62" s="84">
        <f>M62*N62</f>
        <v>20</v>
      </c>
    </row>
    <row r="63" spans="1:15">
      <c r="A63" s="79">
        <f t="shared" si="0"/>
        <v>1</v>
      </c>
      <c r="B63" s="80">
        <v>40916</v>
      </c>
      <c r="C63" s="81">
        <v>0.60416666666666663</v>
      </c>
      <c r="D63" s="81" t="s">
        <v>144</v>
      </c>
      <c r="E63" s="75" t="s">
        <v>194</v>
      </c>
      <c r="F63" s="163" t="s">
        <v>207</v>
      </c>
      <c r="G63" s="80">
        <f t="shared" si="3"/>
        <v>40916</v>
      </c>
      <c r="H63" s="81">
        <v>0.625</v>
      </c>
      <c r="I63" s="75" t="s">
        <v>190</v>
      </c>
      <c r="J63" s="83">
        <v>5.0999999999999996</v>
      </c>
      <c r="K63" s="90" t="s">
        <v>148</v>
      </c>
      <c r="L63" s="91" t="s">
        <v>149</v>
      </c>
      <c r="M63" s="84">
        <v>10</v>
      </c>
      <c r="N63" s="85">
        <v>1</v>
      </c>
      <c r="O63" s="84">
        <f>M63*N63</f>
        <v>10</v>
      </c>
    </row>
    <row r="64" spans="1:15">
      <c r="A64" s="79">
        <f t="shared" si="0"/>
        <v>2</v>
      </c>
      <c r="B64" s="80">
        <v>40917</v>
      </c>
      <c r="C64" s="81">
        <v>0.25</v>
      </c>
      <c r="D64" s="81" t="s">
        <v>121</v>
      </c>
      <c r="E64" s="75" t="s">
        <v>122</v>
      </c>
      <c r="F64" s="163" t="s">
        <v>123</v>
      </c>
      <c r="G64" s="80">
        <f t="shared" si="3"/>
        <v>40917</v>
      </c>
      <c r="H64" s="81">
        <v>0.3125</v>
      </c>
      <c r="I64" s="75" t="s">
        <v>190</v>
      </c>
      <c r="J64" s="83">
        <f>LOOKUP(F64,'3'!$B$2:$B$143,'3'!$A$2:$A$143)</f>
        <v>5.2</v>
      </c>
      <c r="K64" s="75" t="str">
        <f>LOOKUP(F64,'3'!$B$2:$B$143,'3'!$B$2:$B$143)</f>
        <v>Maršruta apsekošana</v>
      </c>
      <c r="L64" s="75" t="str">
        <f>LOOKUP(F64,'3'!$B$2:$B$143,'3'!$C$2:$C$143)</f>
        <v>km</v>
      </c>
      <c r="M64" s="84">
        <f>LOOKUP(F64,'3'!$B$2:$B$143,'3'!$D$2:$D$143)</f>
        <v>1</v>
      </c>
      <c r="N64" s="85">
        <v>20</v>
      </c>
      <c r="O64" s="84">
        <f>M64*N64</f>
        <v>20</v>
      </c>
    </row>
    <row r="65" spans="1:15">
      <c r="A65" s="79">
        <f t="shared" si="0"/>
        <v>2</v>
      </c>
      <c r="B65" s="80">
        <v>40917</v>
      </c>
      <c r="C65" s="81">
        <v>0.32291666666666669</v>
      </c>
      <c r="D65" s="81" t="s">
        <v>127</v>
      </c>
      <c r="E65" s="75" t="s">
        <v>128</v>
      </c>
      <c r="F65" s="89" t="s">
        <v>129</v>
      </c>
      <c r="G65" s="80">
        <f t="shared" si="3"/>
        <v>40917</v>
      </c>
      <c r="H65" s="81">
        <v>0.35416666666666669</v>
      </c>
      <c r="I65" s="75" t="s">
        <v>133</v>
      </c>
      <c r="J65" s="83"/>
      <c r="K65" s="83"/>
      <c r="L65" s="75"/>
      <c r="M65" s="88"/>
      <c r="N65" s="85"/>
      <c r="O65" s="88"/>
    </row>
    <row r="66" spans="1:15">
      <c r="A66" s="79">
        <f t="shared" ref="A66:A67" si="4">WEEKDAY(B66)</f>
        <v>2</v>
      </c>
      <c r="B66" s="80">
        <v>40917</v>
      </c>
      <c r="C66" s="81">
        <v>0.375</v>
      </c>
      <c r="D66" s="81" t="s">
        <v>144</v>
      </c>
      <c r="E66" s="75" t="s">
        <v>208</v>
      </c>
      <c r="F66" s="89" t="s">
        <v>209</v>
      </c>
      <c r="G66" s="80">
        <f t="shared" ref="G66:G91" si="5">B66</f>
        <v>40917</v>
      </c>
      <c r="H66" s="92">
        <v>0.40277777777777773</v>
      </c>
      <c r="I66" s="75" t="s">
        <v>210</v>
      </c>
      <c r="J66" s="83">
        <v>5.0999999999999996</v>
      </c>
      <c r="K66" s="90" t="s">
        <v>148</v>
      </c>
      <c r="L66" s="91" t="s">
        <v>149</v>
      </c>
      <c r="M66" s="84">
        <v>10</v>
      </c>
      <c r="N66" s="85">
        <v>1</v>
      </c>
      <c r="O66" s="84">
        <f>M66*N66</f>
        <v>10</v>
      </c>
    </row>
    <row r="67" spans="1:15">
      <c r="A67" s="79">
        <f t="shared" si="4"/>
        <v>2</v>
      </c>
      <c r="B67" s="80">
        <v>40917</v>
      </c>
      <c r="C67" s="81">
        <v>0.375</v>
      </c>
      <c r="D67" s="81" t="s">
        <v>135</v>
      </c>
      <c r="E67" s="75" t="s">
        <v>128</v>
      </c>
      <c r="F67" s="89" t="s">
        <v>211</v>
      </c>
      <c r="G67" s="80">
        <f t="shared" si="5"/>
        <v>40917</v>
      </c>
      <c r="H67" s="81">
        <v>0.66666666666666663</v>
      </c>
      <c r="I67" s="75" t="s">
        <v>125</v>
      </c>
      <c r="J67" s="83"/>
      <c r="K67" s="83"/>
      <c r="L67" s="75"/>
      <c r="M67" s="88"/>
      <c r="N67" s="85"/>
      <c r="O67" s="88"/>
    </row>
    <row r="68" spans="1:15">
      <c r="A68" s="79">
        <f>WEEKDAY(B68)</f>
        <v>2</v>
      </c>
      <c r="B68" s="80">
        <v>40917</v>
      </c>
      <c r="C68" s="81">
        <v>0.39583333333333331</v>
      </c>
      <c r="D68" s="81" t="s">
        <v>135</v>
      </c>
      <c r="E68" s="75" t="s">
        <v>128</v>
      </c>
      <c r="F68" s="89" t="s">
        <v>212</v>
      </c>
      <c r="G68" s="80">
        <f t="shared" si="5"/>
        <v>40917</v>
      </c>
      <c r="H68" s="81">
        <v>0.4236111111111111</v>
      </c>
      <c r="I68" s="75" t="s">
        <v>125</v>
      </c>
      <c r="J68" s="83"/>
      <c r="K68" s="83"/>
      <c r="L68" s="75"/>
      <c r="M68" s="88"/>
      <c r="N68" s="85"/>
      <c r="O68" s="88"/>
    </row>
    <row r="69" spans="1:15">
      <c r="A69" s="79">
        <f>WEEKDAY(B69)</f>
        <v>2</v>
      </c>
      <c r="B69" s="80">
        <v>40917</v>
      </c>
      <c r="C69" s="81">
        <v>0.41666666666666669</v>
      </c>
      <c r="D69" s="81" t="s">
        <v>144</v>
      </c>
      <c r="E69" s="75" t="s">
        <v>213</v>
      </c>
      <c r="F69" s="89" t="s">
        <v>214</v>
      </c>
      <c r="G69" s="80">
        <f t="shared" si="5"/>
        <v>40917</v>
      </c>
      <c r="H69" s="81">
        <v>0.4375</v>
      </c>
      <c r="I69" s="75" t="s">
        <v>190</v>
      </c>
      <c r="J69" s="83">
        <v>5.0999999999999996</v>
      </c>
      <c r="K69" s="90" t="s">
        <v>148</v>
      </c>
      <c r="L69" s="91" t="s">
        <v>149</v>
      </c>
      <c r="M69" s="84">
        <v>10</v>
      </c>
      <c r="N69" s="85">
        <v>1</v>
      </c>
      <c r="O69" s="84">
        <f>M69*N69</f>
        <v>10</v>
      </c>
    </row>
    <row r="70" spans="1:15">
      <c r="A70" s="79">
        <f>WEEKDAY(B70)</f>
        <v>2</v>
      </c>
      <c r="B70" s="80">
        <v>40917</v>
      </c>
      <c r="C70" s="81">
        <v>0.41666666666666669</v>
      </c>
      <c r="D70" s="81" t="s">
        <v>140</v>
      </c>
      <c r="E70" s="75" t="s">
        <v>142</v>
      </c>
      <c r="F70" s="89" t="s">
        <v>215</v>
      </c>
      <c r="G70" s="80">
        <f t="shared" si="5"/>
        <v>40917</v>
      </c>
      <c r="H70" s="81">
        <v>0.42708333333333331</v>
      </c>
      <c r="I70" s="75" t="s">
        <v>125</v>
      </c>
      <c r="J70" s="83"/>
      <c r="K70" s="83"/>
      <c r="L70" s="91"/>
      <c r="M70" s="84"/>
      <c r="N70" s="85"/>
      <c r="O70" s="84"/>
    </row>
    <row r="71" spans="1:15" ht="47.25">
      <c r="A71" s="79">
        <f>WEEKDAY(B71)</f>
        <v>2</v>
      </c>
      <c r="B71" s="80">
        <v>40917</v>
      </c>
      <c r="C71" s="81">
        <v>0.42708333333333331</v>
      </c>
      <c r="D71" s="81" t="s">
        <v>135</v>
      </c>
      <c r="E71" s="75" t="s">
        <v>142</v>
      </c>
      <c r="F71" s="89" t="s">
        <v>216</v>
      </c>
      <c r="G71" s="80">
        <f t="shared" si="5"/>
        <v>40917</v>
      </c>
      <c r="H71" s="81">
        <v>0.45833333333333331</v>
      </c>
      <c r="I71" s="75" t="s">
        <v>125</v>
      </c>
      <c r="J71" s="83"/>
      <c r="K71" s="83"/>
      <c r="L71" s="91"/>
      <c r="M71" s="84"/>
      <c r="N71" s="85"/>
      <c r="O71" s="84"/>
    </row>
    <row r="72" spans="1:15">
      <c r="A72" s="79">
        <f>WEEKDAY(B72)</f>
        <v>2</v>
      </c>
      <c r="B72" s="80">
        <v>40917</v>
      </c>
      <c r="C72" s="81">
        <v>0.5</v>
      </c>
      <c r="D72" s="81" t="s">
        <v>186</v>
      </c>
      <c r="E72" s="75" t="s">
        <v>122</v>
      </c>
      <c r="F72" s="89" t="s">
        <v>187</v>
      </c>
      <c r="G72" s="80">
        <f t="shared" si="5"/>
        <v>40917</v>
      </c>
      <c r="H72" s="81">
        <v>0.52083333333333337</v>
      </c>
      <c r="I72" s="75" t="s">
        <v>210</v>
      </c>
      <c r="J72" s="83"/>
      <c r="K72" s="83"/>
      <c r="L72" s="75"/>
      <c r="M72" s="84"/>
      <c r="N72" s="85"/>
      <c r="O72" s="84"/>
    </row>
    <row r="73" spans="1:15">
      <c r="A73" s="79">
        <f t="shared" ref="A73:A130" si="6">WEEKDAY(B73)</f>
        <v>2</v>
      </c>
      <c r="B73" s="80">
        <v>40917</v>
      </c>
      <c r="C73" s="81">
        <v>0.59722222222222221</v>
      </c>
      <c r="D73" s="81" t="s">
        <v>144</v>
      </c>
      <c r="E73" s="75" t="s">
        <v>217</v>
      </c>
      <c r="F73" s="89" t="s">
        <v>218</v>
      </c>
      <c r="G73" s="80">
        <f t="shared" si="5"/>
        <v>40917</v>
      </c>
      <c r="H73" s="81">
        <v>0.625</v>
      </c>
      <c r="I73" s="75" t="s">
        <v>138</v>
      </c>
      <c r="J73" s="83">
        <v>5.0999999999999996</v>
      </c>
      <c r="K73" s="90" t="s">
        <v>148</v>
      </c>
      <c r="L73" s="91" t="s">
        <v>149</v>
      </c>
      <c r="M73" s="84">
        <v>10</v>
      </c>
      <c r="N73" s="85">
        <v>1</v>
      </c>
      <c r="O73" s="84">
        <f>M73*N73</f>
        <v>10</v>
      </c>
    </row>
    <row r="74" spans="1:15">
      <c r="A74" s="79">
        <f t="shared" si="6"/>
        <v>2</v>
      </c>
      <c r="B74" s="80">
        <v>40917</v>
      </c>
      <c r="C74" s="81">
        <v>0.64583333333333337</v>
      </c>
      <c r="D74" s="81" t="s">
        <v>144</v>
      </c>
      <c r="E74" s="75" t="s">
        <v>217</v>
      </c>
      <c r="F74" s="163" t="s">
        <v>219</v>
      </c>
      <c r="G74" s="80">
        <f t="shared" si="5"/>
        <v>40917</v>
      </c>
      <c r="H74" s="81">
        <v>0.66666666666666663</v>
      </c>
      <c r="I74" s="75" t="s">
        <v>138</v>
      </c>
      <c r="J74" s="83">
        <v>5.0999999999999996</v>
      </c>
      <c r="K74" s="90" t="s">
        <v>148</v>
      </c>
      <c r="L74" s="91" t="s">
        <v>149</v>
      </c>
      <c r="M74" s="84">
        <v>10</v>
      </c>
      <c r="N74" s="85">
        <v>1</v>
      </c>
      <c r="O74" s="84">
        <f>M74*N74</f>
        <v>10</v>
      </c>
    </row>
    <row r="75" spans="1:15">
      <c r="A75" s="79">
        <f t="shared" si="6"/>
        <v>2</v>
      </c>
      <c r="B75" s="80">
        <v>40917</v>
      </c>
      <c r="C75" s="81">
        <v>0.65625</v>
      </c>
      <c r="D75" s="81" t="s">
        <v>135</v>
      </c>
      <c r="E75" s="75" t="s">
        <v>128</v>
      </c>
      <c r="F75" s="164" t="s">
        <v>220</v>
      </c>
      <c r="G75" s="80">
        <f t="shared" si="5"/>
        <v>40917</v>
      </c>
      <c r="H75" s="81">
        <v>0.66666666666666663</v>
      </c>
      <c r="I75" s="75" t="s">
        <v>125</v>
      </c>
      <c r="J75" s="83"/>
      <c r="K75" s="83"/>
      <c r="L75" s="91"/>
      <c r="M75" s="84"/>
      <c r="N75" s="85"/>
      <c r="O75" s="84"/>
    </row>
    <row r="76" spans="1:15">
      <c r="A76" s="79">
        <f t="shared" si="6"/>
        <v>2</v>
      </c>
      <c r="B76" s="80">
        <v>40917</v>
      </c>
      <c r="C76" s="92">
        <v>0.64583333333333337</v>
      </c>
      <c r="D76" s="81" t="s">
        <v>144</v>
      </c>
      <c r="E76" s="75" t="s">
        <v>221</v>
      </c>
      <c r="F76" s="89" t="s">
        <v>222</v>
      </c>
      <c r="G76" s="80">
        <f t="shared" si="5"/>
        <v>40917</v>
      </c>
      <c r="H76" s="81">
        <v>0.6875</v>
      </c>
      <c r="I76" s="75" t="s">
        <v>138</v>
      </c>
      <c r="J76" s="83">
        <v>5.0999999999999996</v>
      </c>
      <c r="K76" s="90" t="s">
        <v>148</v>
      </c>
      <c r="L76" s="91" t="s">
        <v>149</v>
      </c>
      <c r="M76" s="84">
        <v>10</v>
      </c>
      <c r="N76" s="85">
        <v>1</v>
      </c>
      <c r="O76" s="84">
        <f>M76*N76</f>
        <v>10</v>
      </c>
    </row>
    <row r="77" spans="1:15">
      <c r="A77" s="79">
        <f t="shared" si="6"/>
        <v>2</v>
      </c>
      <c r="B77" s="80">
        <v>40917</v>
      </c>
      <c r="C77" s="81">
        <v>0.66666666666666663</v>
      </c>
      <c r="D77" s="81" t="s">
        <v>159</v>
      </c>
      <c r="E77" s="75" t="s">
        <v>221</v>
      </c>
      <c r="F77" s="163" t="s">
        <v>223</v>
      </c>
      <c r="G77" s="80">
        <f t="shared" si="5"/>
        <v>40917</v>
      </c>
      <c r="H77" s="81">
        <v>0.6875</v>
      </c>
      <c r="I77" s="75" t="s">
        <v>125</v>
      </c>
      <c r="J77" s="75">
        <f>LOOKUP(F77,'3'!$B$2:$B$143,'3'!$A$2:$A$143)</f>
        <v>1.26</v>
      </c>
      <c r="K77" s="75" t="str">
        <f>LOOKUP(F77,'3'!$B$2:$B$143,'3'!$B$2:$B$143)</f>
        <v>Luksofora objekta bojājuma noteikšana</v>
      </c>
      <c r="L77" s="75" t="str">
        <f>LOOKUP(F77,'3'!$B$2:$B$143,'3'!$C$2:$C$143)</f>
        <v>st.</v>
      </c>
      <c r="M77" s="84">
        <f>LOOKUP(F77,'3'!$B$2:$B$143,'3'!$D$2:$D$143)</f>
        <v>20</v>
      </c>
      <c r="N77" s="85">
        <v>0.5</v>
      </c>
      <c r="O77" s="84">
        <f>M77*N77</f>
        <v>10</v>
      </c>
    </row>
    <row r="78" spans="1:15">
      <c r="A78" s="79">
        <f t="shared" si="6"/>
        <v>2</v>
      </c>
      <c r="B78" s="80">
        <v>40917</v>
      </c>
      <c r="C78" s="81">
        <v>0.66666666666666663</v>
      </c>
      <c r="D78" s="81" t="s">
        <v>159</v>
      </c>
      <c r="E78" s="75" t="s">
        <v>221</v>
      </c>
      <c r="F78" s="163" t="s">
        <v>223</v>
      </c>
      <c r="G78" s="80">
        <f t="shared" si="5"/>
        <v>40917</v>
      </c>
      <c r="H78" s="81">
        <v>0.6875</v>
      </c>
      <c r="I78" s="75" t="s">
        <v>125</v>
      </c>
      <c r="J78" s="75">
        <f>LOOKUP(F78,'3'!$B$2:$B$143,'3'!$A$2:$A$143)</f>
        <v>1.26</v>
      </c>
      <c r="K78" s="75" t="str">
        <f>LOOKUP(F78,'3'!$B$2:$B$143,'3'!$B$2:$B$143)</f>
        <v>Luksofora objekta bojājuma noteikšana</v>
      </c>
      <c r="L78" s="75" t="str">
        <f>LOOKUP(F78,'3'!$B$2:$B$143,'3'!$C$2:$C$143)</f>
        <v>st.</v>
      </c>
      <c r="M78" s="84">
        <f>LOOKUP(F78,'3'!$B$2:$B$143,'3'!$D$2:$D$143)</f>
        <v>20</v>
      </c>
      <c r="N78" s="85">
        <v>0.5</v>
      </c>
      <c r="O78" s="84">
        <f>M78*N78</f>
        <v>10</v>
      </c>
    </row>
    <row r="79" spans="1:15" ht="31.5">
      <c r="A79" s="79">
        <f t="shared" si="6"/>
        <v>2</v>
      </c>
      <c r="B79" s="80">
        <v>40917</v>
      </c>
      <c r="C79" s="92">
        <v>0.64583333333333337</v>
      </c>
      <c r="D79" s="81" t="s">
        <v>144</v>
      </c>
      <c r="E79" s="75" t="s">
        <v>224</v>
      </c>
      <c r="F79" s="89" t="s">
        <v>225</v>
      </c>
      <c r="G79" s="80">
        <f t="shared" si="5"/>
        <v>40917</v>
      </c>
      <c r="H79" s="81">
        <v>0.70833333333333337</v>
      </c>
      <c r="I79" s="75" t="s">
        <v>138</v>
      </c>
      <c r="J79" s="83">
        <v>5.0999999999999996</v>
      </c>
      <c r="K79" s="90" t="s">
        <v>148</v>
      </c>
      <c r="L79" s="91" t="s">
        <v>149</v>
      </c>
      <c r="M79" s="84">
        <v>10</v>
      </c>
      <c r="N79" s="85">
        <v>1</v>
      </c>
      <c r="O79" s="84">
        <f>M79*N79</f>
        <v>10</v>
      </c>
    </row>
    <row r="80" spans="1:15">
      <c r="A80" s="79">
        <f t="shared" si="6"/>
        <v>2</v>
      </c>
      <c r="B80" s="80">
        <v>40917</v>
      </c>
      <c r="C80" s="81">
        <v>0.71875</v>
      </c>
      <c r="D80" s="81" t="s">
        <v>135</v>
      </c>
      <c r="E80" s="75" t="s">
        <v>128</v>
      </c>
      <c r="F80" s="164" t="s">
        <v>226</v>
      </c>
      <c r="G80" s="80">
        <f t="shared" si="5"/>
        <v>40917</v>
      </c>
      <c r="H80" s="81">
        <v>0.73958333333333337</v>
      </c>
      <c r="I80" s="75" t="s">
        <v>125</v>
      </c>
      <c r="J80" s="83"/>
      <c r="K80" s="83"/>
      <c r="L80" s="91"/>
      <c r="M80" s="84"/>
      <c r="N80" s="85"/>
      <c r="O80" s="84"/>
    </row>
    <row r="81" spans="1:15">
      <c r="A81" s="79">
        <f t="shared" si="6"/>
        <v>2</v>
      </c>
      <c r="B81" s="80">
        <v>40917</v>
      </c>
      <c r="C81" s="81">
        <v>0.85416666666666663</v>
      </c>
      <c r="D81" s="81" t="s">
        <v>140</v>
      </c>
      <c r="E81" s="75" t="s">
        <v>227</v>
      </c>
      <c r="F81" s="89" t="s">
        <v>228</v>
      </c>
      <c r="G81" s="80">
        <f t="shared" si="5"/>
        <v>40917</v>
      </c>
      <c r="H81" s="81">
        <v>0.86458333333333337</v>
      </c>
      <c r="I81" s="75" t="s">
        <v>125</v>
      </c>
      <c r="J81" s="83"/>
      <c r="K81" s="83"/>
      <c r="L81" s="91"/>
      <c r="M81" s="84"/>
      <c r="N81" s="85"/>
      <c r="O81" s="84"/>
    </row>
    <row r="82" spans="1:15">
      <c r="A82" s="79">
        <f t="shared" si="6"/>
        <v>2</v>
      </c>
      <c r="B82" s="80">
        <v>40917</v>
      </c>
      <c r="C82" s="81">
        <v>0.91666666666666663</v>
      </c>
      <c r="D82" s="81" t="s">
        <v>140</v>
      </c>
      <c r="E82" s="75" t="s">
        <v>227</v>
      </c>
      <c r="F82" s="89" t="s">
        <v>199</v>
      </c>
      <c r="G82" s="80">
        <f t="shared" si="5"/>
        <v>40917</v>
      </c>
      <c r="H82" s="81">
        <v>0.9375</v>
      </c>
      <c r="I82" s="75" t="s">
        <v>125</v>
      </c>
      <c r="J82" s="83"/>
      <c r="K82" s="83"/>
      <c r="L82" s="91"/>
      <c r="M82" s="84"/>
      <c r="N82" s="85"/>
      <c r="O82" s="84"/>
    </row>
    <row r="83" spans="1:15">
      <c r="A83" s="79">
        <f t="shared" si="6"/>
        <v>2</v>
      </c>
      <c r="B83" s="80">
        <v>40917</v>
      </c>
      <c r="C83" s="92">
        <v>0.64583333333333337</v>
      </c>
      <c r="D83" s="81" t="s">
        <v>159</v>
      </c>
      <c r="E83" s="75" t="s">
        <v>224</v>
      </c>
      <c r="F83" s="163" t="s">
        <v>223</v>
      </c>
      <c r="G83" s="80">
        <f t="shared" si="5"/>
        <v>40917</v>
      </c>
      <c r="H83" s="81">
        <v>0.70833333333333337</v>
      </c>
      <c r="I83" s="75" t="s">
        <v>138</v>
      </c>
      <c r="J83" s="75">
        <f>LOOKUP(F83,'3'!$B$2:$B$143,'3'!$A$2:$A$143)</f>
        <v>1.26</v>
      </c>
      <c r="K83" s="75" t="str">
        <f>LOOKUP(F83,'3'!$B$2:$B$143,'3'!$B$2:$B$143)</f>
        <v>Luksofora objekta bojājuma noteikšana</v>
      </c>
      <c r="L83" s="75" t="str">
        <f>LOOKUP(F83,'3'!$B$2:$B$143,'3'!$C$2:$C$143)</f>
        <v>st.</v>
      </c>
      <c r="M83" s="84">
        <f>LOOKUP(F83,'3'!$B$2:$B$143,'3'!$D$2:$D$143)</f>
        <v>20</v>
      </c>
      <c r="N83" s="85">
        <v>0.5</v>
      </c>
      <c r="O83" s="84">
        <f>M83*N83</f>
        <v>10</v>
      </c>
    </row>
    <row r="84" spans="1:15">
      <c r="A84" s="79">
        <f t="shared" si="6"/>
        <v>3</v>
      </c>
      <c r="B84" s="80">
        <v>40918</v>
      </c>
      <c r="C84" s="81">
        <v>0.25</v>
      </c>
      <c r="D84" s="81" t="s">
        <v>121</v>
      </c>
      <c r="E84" s="75" t="s">
        <v>122</v>
      </c>
      <c r="F84" s="163" t="s">
        <v>123</v>
      </c>
      <c r="G84" s="80">
        <f t="shared" si="5"/>
        <v>40918</v>
      </c>
      <c r="H84" s="81">
        <v>0.3125</v>
      </c>
      <c r="I84" s="75" t="s">
        <v>138</v>
      </c>
      <c r="J84" s="83">
        <f>LOOKUP(F84,'3'!$B$2:$B$143,'3'!$A$2:$A$143)</f>
        <v>5.2</v>
      </c>
      <c r="K84" s="75" t="str">
        <f>LOOKUP(F84,'3'!$B$2:$B$143,'3'!$B$2:$B$143)</f>
        <v>Maršruta apsekošana</v>
      </c>
      <c r="L84" s="75" t="str">
        <f>LOOKUP(F84,'3'!$B$2:$B$143,'3'!$C$2:$C$143)</f>
        <v>km</v>
      </c>
      <c r="M84" s="84">
        <f>LOOKUP(F84,'3'!$B$2:$B$143,'3'!$D$2:$D$143)</f>
        <v>1</v>
      </c>
      <c r="N84" s="85">
        <v>20</v>
      </c>
      <c r="O84" s="84">
        <f>M84*N84</f>
        <v>20</v>
      </c>
    </row>
    <row r="85" spans="1:15">
      <c r="A85" s="79">
        <f t="shared" si="6"/>
        <v>3</v>
      </c>
      <c r="B85" s="80">
        <v>40918</v>
      </c>
      <c r="C85" s="81">
        <v>0.32291666666666669</v>
      </c>
      <c r="D85" s="81" t="s">
        <v>127</v>
      </c>
      <c r="E85" s="75" t="s">
        <v>128</v>
      </c>
      <c r="F85" s="89" t="s">
        <v>129</v>
      </c>
      <c r="G85" s="80">
        <f t="shared" si="5"/>
        <v>40918</v>
      </c>
      <c r="H85" s="81">
        <v>0.35416666666666669</v>
      </c>
      <c r="I85" s="75" t="s">
        <v>125</v>
      </c>
      <c r="J85" s="83"/>
      <c r="K85" s="83"/>
      <c r="L85" s="75"/>
      <c r="M85" s="88"/>
      <c r="N85" s="85"/>
      <c r="O85" s="88"/>
    </row>
    <row r="86" spans="1:15">
      <c r="A86" s="79">
        <f t="shared" si="6"/>
        <v>3</v>
      </c>
      <c r="B86" s="80">
        <v>40918</v>
      </c>
      <c r="C86" s="81">
        <v>0.375</v>
      </c>
      <c r="D86" s="81" t="s">
        <v>135</v>
      </c>
      <c r="E86" s="75" t="s">
        <v>128</v>
      </c>
      <c r="F86" s="89" t="s">
        <v>211</v>
      </c>
      <c r="G86" s="80">
        <f t="shared" si="5"/>
        <v>40918</v>
      </c>
      <c r="H86" s="81">
        <v>0.70833333333333337</v>
      </c>
      <c r="I86" s="75" t="s">
        <v>125</v>
      </c>
      <c r="J86" s="83"/>
      <c r="K86" s="83"/>
      <c r="L86" s="75"/>
      <c r="M86" s="88"/>
      <c r="N86" s="85"/>
      <c r="O86" s="88"/>
    </row>
    <row r="87" spans="1:15">
      <c r="A87" s="79">
        <f t="shared" si="6"/>
        <v>3</v>
      </c>
      <c r="B87" s="80">
        <v>40918</v>
      </c>
      <c r="C87" s="81">
        <v>0.375</v>
      </c>
      <c r="D87" s="81" t="s">
        <v>135</v>
      </c>
      <c r="E87" s="75" t="s">
        <v>128</v>
      </c>
      <c r="F87" s="89" t="s">
        <v>212</v>
      </c>
      <c r="G87" s="80">
        <f t="shared" si="5"/>
        <v>40918</v>
      </c>
      <c r="H87" s="81">
        <v>0.39583333333333331</v>
      </c>
      <c r="I87" s="75" t="s">
        <v>125</v>
      </c>
      <c r="J87" s="83"/>
      <c r="K87" s="83"/>
      <c r="L87" s="75"/>
      <c r="M87" s="88"/>
      <c r="N87" s="85"/>
      <c r="O87" s="88"/>
    </row>
    <row r="88" spans="1:15">
      <c r="A88" s="79">
        <f t="shared" si="6"/>
        <v>3</v>
      </c>
      <c r="B88" s="80">
        <v>40918</v>
      </c>
      <c r="C88" s="81">
        <v>0.39583333333333331</v>
      </c>
      <c r="D88" s="81" t="s">
        <v>135</v>
      </c>
      <c r="E88" s="75" t="s">
        <v>128</v>
      </c>
      <c r="F88" s="89" t="s">
        <v>229</v>
      </c>
      <c r="G88" s="80">
        <f t="shared" si="5"/>
        <v>40918</v>
      </c>
      <c r="H88" s="81">
        <v>0.5</v>
      </c>
      <c r="I88" s="75" t="s">
        <v>125</v>
      </c>
      <c r="J88" s="83"/>
      <c r="K88" s="83"/>
      <c r="L88" s="75"/>
      <c r="M88" s="88"/>
      <c r="N88" s="85"/>
      <c r="O88" s="88"/>
    </row>
    <row r="89" spans="1:15">
      <c r="A89" s="79">
        <f t="shared" si="6"/>
        <v>3</v>
      </c>
      <c r="B89" s="80">
        <v>40918</v>
      </c>
      <c r="C89" s="81">
        <v>0.52083333333333337</v>
      </c>
      <c r="D89" s="81" t="s">
        <v>135</v>
      </c>
      <c r="E89" s="75" t="s">
        <v>128</v>
      </c>
      <c r="F89" s="89" t="s">
        <v>230</v>
      </c>
      <c r="G89" s="80">
        <f t="shared" si="5"/>
        <v>40918</v>
      </c>
      <c r="H89" s="81">
        <v>0.6875</v>
      </c>
      <c r="I89" s="75" t="s">
        <v>125</v>
      </c>
      <c r="J89" s="83"/>
      <c r="K89" s="83"/>
      <c r="L89" s="75"/>
      <c r="M89" s="88"/>
      <c r="N89" s="85"/>
      <c r="O89" s="88"/>
    </row>
    <row r="90" spans="1:15" ht="31.5">
      <c r="A90" s="79">
        <f t="shared" si="6"/>
        <v>3</v>
      </c>
      <c r="B90" s="80">
        <v>40918</v>
      </c>
      <c r="C90" s="81">
        <v>0.8125</v>
      </c>
      <c r="D90" s="81" t="s">
        <v>135</v>
      </c>
      <c r="E90" s="75" t="s">
        <v>227</v>
      </c>
      <c r="F90" s="89" t="s">
        <v>231</v>
      </c>
      <c r="G90" s="80">
        <f t="shared" si="5"/>
        <v>40918</v>
      </c>
      <c r="H90" s="81">
        <v>0.82291666666666663</v>
      </c>
      <c r="I90" s="75" t="s">
        <v>125</v>
      </c>
      <c r="J90" s="83"/>
      <c r="K90" s="83"/>
      <c r="L90" s="75"/>
      <c r="M90" s="88"/>
      <c r="N90" s="85"/>
      <c r="O90" s="88"/>
    </row>
    <row r="91" spans="1:15">
      <c r="A91" s="79">
        <f t="shared" si="6"/>
        <v>3</v>
      </c>
      <c r="B91" s="80">
        <v>40918</v>
      </c>
      <c r="C91" s="81">
        <v>0.875</v>
      </c>
      <c r="D91" s="81" t="s">
        <v>135</v>
      </c>
      <c r="E91" s="75" t="s">
        <v>227</v>
      </c>
      <c r="F91" s="89" t="s">
        <v>232</v>
      </c>
      <c r="G91" s="80">
        <f t="shared" si="5"/>
        <v>40918</v>
      </c>
      <c r="H91" s="81">
        <v>0.91666666666666663</v>
      </c>
      <c r="I91" s="75" t="s">
        <v>125</v>
      </c>
      <c r="J91" s="83"/>
      <c r="K91" s="83"/>
      <c r="L91" s="75"/>
      <c r="M91" s="88"/>
      <c r="N91" s="85"/>
      <c r="O91" s="88"/>
    </row>
    <row r="92" spans="1:15">
      <c r="A92" s="79">
        <f t="shared" si="6"/>
        <v>3</v>
      </c>
      <c r="B92" s="80">
        <v>40918</v>
      </c>
      <c r="C92" s="81">
        <v>0.875</v>
      </c>
      <c r="D92" s="81" t="s">
        <v>174</v>
      </c>
      <c r="E92" s="75" t="s">
        <v>227</v>
      </c>
      <c r="F92" s="89" t="s">
        <v>233</v>
      </c>
      <c r="G92" s="80">
        <f>B92+1</f>
        <v>40919</v>
      </c>
      <c r="H92" s="81">
        <v>8.3333333333333329E-2</v>
      </c>
      <c r="I92" s="75" t="s">
        <v>125</v>
      </c>
      <c r="J92" s="83"/>
      <c r="K92" s="83"/>
      <c r="L92" s="75"/>
      <c r="M92" s="88"/>
      <c r="N92" s="85"/>
      <c r="O92" s="88"/>
    </row>
    <row r="93" spans="1:15">
      <c r="A93" s="79">
        <f t="shared" si="6"/>
        <v>4</v>
      </c>
      <c r="B93" s="80">
        <v>40919</v>
      </c>
      <c r="C93" s="81">
        <v>0.25</v>
      </c>
      <c r="D93" s="81" t="s">
        <v>121</v>
      </c>
      <c r="E93" s="75" t="s">
        <v>122</v>
      </c>
      <c r="F93" s="163" t="s">
        <v>123</v>
      </c>
      <c r="G93" s="80">
        <f t="shared" ref="G93:G102" si="7">B93</f>
        <v>40919</v>
      </c>
      <c r="H93" s="81">
        <v>0.3125</v>
      </c>
      <c r="I93" s="75" t="s">
        <v>138</v>
      </c>
      <c r="J93" s="83">
        <f>LOOKUP(F93,'3'!$B$2:$B$143,'3'!$A$2:$A$143)</f>
        <v>5.2</v>
      </c>
      <c r="K93" s="75" t="str">
        <f>LOOKUP(F93,'3'!$B$2:$B$143,'3'!$B$2:$B$143)</f>
        <v>Maršruta apsekošana</v>
      </c>
      <c r="L93" s="75" t="str">
        <f>LOOKUP(F93,'3'!$B$2:$B$143,'3'!$C$2:$C$143)</f>
        <v>km</v>
      </c>
      <c r="M93" s="84">
        <f>LOOKUP(F93,'3'!$B$2:$B$143,'3'!$D$2:$D$143)</f>
        <v>1</v>
      </c>
      <c r="N93" s="85">
        <v>20</v>
      </c>
      <c r="O93" s="84">
        <f>M93*N93</f>
        <v>20</v>
      </c>
    </row>
    <row r="94" spans="1:15">
      <c r="A94" s="79">
        <f t="shared" si="6"/>
        <v>4</v>
      </c>
      <c r="B94" s="80">
        <v>40919</v>
      </c>
      <c r="C94" s="81">
        <v>0.32291666666666669</v>
      </c>
      <c r="D94" s="81" t="s">
        <v>127</v>
      </c>
      <c r="E94" s="75" t="s">
        <v>128</v>
      </c>
      <c r="F94" s="89" t="s">
        <v>129</v>
      </c>
      <c r="G94" s="80">
        <f t="shared" si="7"/>
        <v>40919</v>
      </c>
      <c r="H94" s="81">
        <v>0.35416666666666669</v>
      </c>
      <c r="I94" s="75" t="s">
        <v>125</v>
      </c>
      <c r="J94" s="83"/>
      <c r="K94" s="83"/>
      <c r="L94" s="75"/>
      <c r="M94" s="88"/>
      <c r="N94" s="85"/>
      <c r="O94" s="88"/>
    </row>
    <row r="95" spans="1:15">
      <c r="A95" s="79">
        <f t="shared" si="6"/>
        <v>4</v>
      </c>
      <c r="B95" s="80">
        <v>40919</v>
      </c>
      <c r="C95" s="81">
        <v>0.35416666666666669</v>
      </c>
      <c r="D95" s="81" t="s">
        <v>232</v>
      </c>
      <c r="E95" s="75" t="s">
        <v>128</v>
      </c>
      <c r="F95" s="89" t="s">
        <v>234</v>
      </c>
      <c r="G95" s="80">
        <f t="shared" si="7"/>
        <v>40919</v>
      </c>
      <c r="H95" s="81">
        <v>0.70833333333333337</v>
      </c>
      <c r="I95" s="75" t="s">
        <v>125</v>
      </c>
      <c r="J95" s="83"/>
      <c r="K95" s="83"/>
      <c r="L95" s="75"/>
      <c r="M95" s="88"/>
      <c r="N95" s="85"/>
      <c r="O95" s="88"/>
    </row>
    <row r="96" spans="1:15">
      <c r="A96" s="79">
        <f t="shared" si="6"/>
        <v>4</v>
      </c>
      <c r="B96" s="80">
        <v>40919</v>
      </c>
      <c r="C96" s="81">
        <v>0.35416666666666669</v>
      </c>
      <c r="D96" s="81" t="s">
        <v>135</v>
      </c>
      <c r="E96" s="75" t="s">
        <v>154</v>
      </c>
      <c r="F96" s="89" t="s">
        <v>235</v>
      </c>
      <c r="G96" s="80">
        <f t="shared" si="7"/>
        <v>40919</v>
      </c>
      <c r="H96" s="81">
        <v>0.4375</v>
      </c>
      <c r="I96" s="75" t="s">
        <v>125</v>
      </c>
      <c r="J96" s="83"/>
      <c r="K96" s="83"/>
      <c r="L96" s="75"/>
      <c r="M96" s="88"/>
      <c r="N96" s="85"/>
      <c r="O96" s="88"/>
    </row>
    <row r="97" spans="1:15">
      <c r="A97" s="79">
        <f t="shared" si="6"/>
        <v>4</v>
      </c>
      <c r="B97" s="80">
        <v>40919</v>
      </c>
      <c r="C97" s="81">
        <v>0.35416666666666669</v>
      </c>
      <c r="D97" s="81" t="s">
        <v>135</v>
      </c>
      <c r="E97" s="75" t="s">
        <v>236</v>
      </c>
      <c r="F97" s="89" t="s">
        <v>235</v>
      </c>
      <c r="G97" s="80">
        <f t="shared" si="7"/>
        <v>40919</v>
      </c>
      <c r="H97" s="81">
        <v>0.4375</v>
      </c>
      <c r="I97" s="75" t="s">
        <v>125</v>
      </c>
      <c r="J97" s="83"/>
      <c r="K97" s="83"/>
      <c r="L97" s="75"/>
      <c r="M97" s="88"/>
      <c r="N97" s="85"/>
      <c r="O97" s="88"/>
    </row>
    <row r="98" spans="1:15">
      <c r="A98" s="79">
        <f t="shared" si="6"/>
        <v>4</v>
      </c>
      <c r="B98" s="80">
        <v>40919</v>
      </c>
      <c r="C98" s="81">
        <v>0.35416666666666669</v>
      </c>
      <c r="D98" s="81" t="s">
        <v>135</v>
      </c>
      <c r="E98" s="75" t="s">
        <v>237</v>
      </c>
      <c r="F98" s="89" t="s">
        <v>235</v>
      </c>
      <c r="G98" s="80">
        <f t="shared" si="7"/>
        <v>40919</v>
      </c>
      <c r="H98" s="81">
        <v>0.4375</v>
      </c>
      <c r="I98" s="75" t="s">
        <v>125</v>
      </c>
      <c r="J98" s="83"/>
      <c r="K98" s="83"/>
      <c r="L98" s="75"/>
      <c r="M98" s="88"/>
      <c r="N98" s="85"/>
      <c r="O98" s="88"/>
    </row>
    <row r="99" spans="1:15">
      <c r="A99" s="79">
        <f t="shared" si="6"/>
        <v>4</v>
      </c>
      <c r="B99" s="80">
        <v>40919</v>
      </c>
      <c r="C99" s="81">
        <v>0.35416666666666669</v>
      </c>
      <c r="D99" s="81" t="s">
        <v>135</v>
      </c>
      <c r="E99" s="75" t="s">
        <v>238</v>
      </c>
      <c r="F99" s="89" t="s">
        <v>239</v>
      </c>
      <c r="G99" s="80">
        <f t="shared" si="7"/>
        <v>40919</v>
      </c>
      <c r="H99" s="81">
        <v>0.4375</v>
      </c>
      <c r="I99" s="75" t="s">
        <v>125</v>
      </c>
      <c r="J99" s="83"/>
      <c r="K99" s="83"/>
      <c r="L99" s="75"/>
      <c r="M99" s="88"/>
      <c r="N99" s="85"/>
      <c r="O99" s="88"/>
    </row>
    <row r="100" spans="1:15">
      <c r="A100" s="79">
        <f t="shared" si="6"/>
        <v>4</v>
      </c>
      <c r="B100" s="80">
        <v>40919</v>
      </c>
      <c r="C100" s="81">
        <v>0.79166666666666663</v>
      </c>
      <c r="D100" s="81" t="s">
        <v>186</v>
      </c>
      <c r="E100" s="75" t="s">
        <v>122</v>
      </c>
      <c r="F100" s="89" t="s">
        <v>187</v>
      </c>
      <c r="G100" s="80">
        <f t="shared" si="7"/>
        <v>40919</v>
      </c>
      <c r="H100" s="81">
        <v>0.83333333333333337</v>
      </c>
      <c r="I100" s="75" t="s">
        <v>210</v>
      </c>
      <c r="J100" s="83"/>
      <c r="K100" s="83"/>
      <c r="L100" s="75"/>
      <c r="M100" s="84"/>
      <c r="N100" s="85"/>
      <c r="O100" s="84"/>
    </row>
    <row r="101" spans="1:15">
      <c r="A101" s="79">
        <f t="shared" si="6"/>
        <v>5</v>
      </c>
      <c r="B101" s="93">
        <v>40920</v>
      </c>
      <c r="C101" s="81">
        <v>0.25</v>
      </c>
      <c r="D101" s="81" t="s">
        <v>121</v>
      </c>
      <c r="E101" s="75" t="s">
        <v>122</v>
      </c>
      <c r="F101" s="163" t="s">
        <v>123</v>
      </c>
      <c r="G101" s="80">
        <f t="shared" si="7"/>
        <v>40920</v>
      </c>
      <c r="H101" s="92">
        <v>0.3125</v>
      </c>
      <c r="I101" s="75" t="s">
        <v>190</v>
      </c>
      <c r="J101" s="83">
        <f>LOOKUP(F101,'3'!$B$2:$B$143,'3'!$A$2:$A$143)</f>
        <v>5.2</v>
      </c>
      <c r="K101" s="75" t="str">
        <f>LOOKUP(F101,'3'!$B$2:$B$143,'3'!$B$2:$B$143)</f>
        <v>Maršruta apsekošana</v>
      </c>
      <c r="L101" s="75" t="str">
        <f>LOOKUP(F101,'3'!$B$2:$B$143,'3'!$C$2:$C$143)</f>
        <v>km</v>
      </c>
      <c r="M101" s="84">
        <f>LOOKUP(F101,'3'!$B$2:$B$143,'3'!$D$2:$D$143)</f>
        <v>1</v>
      </c>
      <c r="N101" s="85">
        <v>20</v>
      </c>
      <c r="O101" s="84">
        <f t="shared" ref="O101:O109" si="8">M101*N101</f>
        <v>20</v>
      </c>
    </row>
    <row r="102" spans="1:15">
      <c r="A102" s="79">
        <f t="shared" si="6"/>
        <v>5</v>
      </c>
      <c r="B102" s="93">
        <v>40920</v>
      </c>
      <c r="C102" s="92">
        <v>0.50486111111111109</v>
      </c>
      <c r="D102" s="81" t="s">
        <v>144</v>
      </c>
      <c r="E102" s="87" t="s">
        <v>151</v>
      </c>
      <c r="F102" s="89" t="s">
        <v>240</v>
      </c>
      <c r="G102" s="80">
        <f t="shared" si="7"/>
        <v>40920</v>
      </c>
      <c r="H102" s="92">
        <v>0.55902777777777779</v>
      </c>
      <c r="I102" s="75" t="s">
        <v>190</v>
      </c>
      <c r="J102" s="83">
        <v>5.0999999999999996</v>
      </c>
      <c r="K102" s="90" t="s">
        <v>148</v>
      </c>
      <c r="L102" s="91" t="s">
        <v>149</v>
      </c>
      <c r="M102" s="84">
        <v>10</v>
      </c>
      <c r="N102" s="85">
        <v>1</v>
      </c>
      <c r="O102" s="84">
        <f t="shared" si="8"/>
        <v>10</v>
      </c>
    </row>
    <row r="103" spans="1:15">
      <c r="A103" s="79">
        <f t="shared" si="6"/>
        <v>5</v>
      </c>
      <c r="B103" s="93">
        <v>40920</v>
      </c>
      <c r="C103" s="92">
        <v>0.50486111111111109</v>
      </c>
      <c r="D103" s="81" t="s">
        <v>159</v>
      </c>
      <c r="E103" s="87" t="s">
        <v>151</v>
      </c>
      <c r="F103" s="163" t="s">
        <v>241</v>
      </c>
      <c r="G103" s="80"/>
      <c r="H103" s="92">
        <v>0.55902777777777779</v>
      </c>
      <c r="I103" s="75" t="s">
        <v>190</v>
      </c>
      <c r="J103" s="75">
        <f>LOOKUP(F103,'3'!$B$2:$B$143,'3'!$A$2:$A$143)</f>
        <v>2.25</v>
      </c>
      <c r="K103" s="75" t="str">
        <f>LOOKUP(F103,'3'!$B$2:$B$143,'3'!$B$2:$B$143)</f>
        <v>Signālgalvas aizsargjumtiņa nomaiņa uz balsta</v>
      </c>
      <c r="L103" s="75" t="str">
        <f>LOOKUP(F103,'3'!$B$2:$B$143,'3'!$C$2:$C$143)</f>
        <v>gab.</v>
      </c>
      <c r="M103" s="84">
        <f>LOOKUP(F103,'3'!$B$2:$B$143,'3'!$D$2:$D$143)</f>
        <v>20</v>
      </c>
      <c r="N103" s="85">
        <v>2</v>
      </c>
      <c r="O103" s="84">
        <f t="shared" si="8"/>
        <v>40</v>
      </c>
    </row>
    <row r="104" spans="1:15">
      <c r="A104" s="79">
        <f t="shared" si="6"/>
        <v>5</v>
      </c>
      <c r="B104" s="93">
        <v>40920</v>
      </c>
      <c r="C104" s="92">
        <v>0.7090277777777777</v>
      </c>
      <c r="D104" s="81" t="s">
        <v>144</v>
      </c>
      <c r="E104" s="87" t="s">
        <v>242</v>
      </c>
      <c r="F104" s="89" t="s">
        <v>240</v>
      </c>
      <c r="G104" s="80">
        <f t="shared" ref="G104:G130" si="9">B104</f>
        <v>40920</v>
      </c>
      <c r="H104" s="92">
        <v>0.75624999999999998</v>
      </c>
      <c r="I104" s="75" t="s">
        <v>190</v>
      </c>
      <c r="J104" s="83">
        <v>5.0999999999999996</v>
      </c>
      <c r="K104" s="90" t="s">
        <v>148</v>
      </c>
      <c r="L104" s="91" t="s">
        <v>149</v>
      </c>
      <c r="M104" s="84">
        <v>10</v>
      </c>
      <c r="N104" s="85">
        <v>1</v>
      </c>
      <c r="O104" s="84">
        <f t="shared" si="8"/>
        <v>10</v>
      </c>
    </row>
    <row r="105" spans="1:15">
      <c r="A105" s="79">
        <f t="shared" si="6"/>
        <v>6</v>
      </c>
      <c r="B105" s="93">
        <v>40921</v>
      </c>
      <c r="C105" s="81">
        <v>0.25</v>
      </c>
      <c r="D105" s="81" t="s">
        <v>121</v>
      </c>
      <c r="E105" s="75" t="s">
        <v>122</v>
      </c>
      <c r="F105" s="163" t="s">
        <v>123</v>
      </c>
      <c r="G105" s="80">
        <f t="shared" si="9"/>
        <v>40921</v>
      </c>
      <c r="H105" s="92">
        <v>0.3125</v>
      </c>
      <c r="I105" s="75" t="s">
        <v>190</v>
      </c>
      <c r="J105" s="83">
        <f>LOOKUP(F105,'3'!$B$2:$B$143,'3'!$A$2:$A$143)</f>
        <v>5.2</v>
      </c>
      <c r="K105" s="75" t="str">
        <f>LOOKUP(F105,'3'!$B$2:$B$143,'3'!$B$2:$B$143)</f>
        <v>Maršruta apsekošana</v>
      </c>
      <c r="L105" s="75" t="str">
        <f>LOOKUP(F105,'3'!$B$2:$B$143,'3'!$C$2:$C$143)</f>
        <v>km</v>
      </c>
      <c r="M105" s="84">
        <f>LOOKUP(F105,'3'!$B$2:$B$143,'3'!$D$2:$D$143)</f>
        <v>1</v>
      </c>
      <c r="N105" s="85">
        <v>20</v>
      </c>
      <c r="O105" s="84">
        <f t="shared" si="8"/>
        <v>20</v>
      </c>
    </row>
    <row r="106" spans="1:15">
      <c r="A106" s="79">
        <f t="shared" si="6"/>
        <v>6</v>
      </c>
      <c r="B106" s="93">
        <v>40921</v>
      </c>
      <c r="C106" s="92">
        <v>0.40902777777777777</v>
      </c>
      <c r="D106" s="81" t="s">
        <v>144</v>
      </c>
      <c r="E106" s="87" t="s">
        <v>243</v>
      </c>
      <c r="F106" s="163" t="s">
        <v>244</v>
      </c>
      <c r="G106" s="80">
        <f t="shared" si="9"/>
        <v>40921</v>
      </c>
      <c r="H106" s="92">
        <v>0.42291666666666666</v>
      </c>
      <c r="I106" s="75" t="s">
        <v>190</v>
      </c>
      <c r="J106" s="83">
        <v>5.0999999999999996</v>
      </c>
      <c r="K106" s="90" t="s">
        <v>148</v>
      </c>
      <c r="L106" s="91" t="s">
        <v>149</v>
      </c>
      <c r="M106" s="84">
        <v>10</v>
      </c>
      <c r="N106" s="85">
        <v>1</v>
      </c>
      <c r="O106" s="84">
        <f t="shared" si="8"/>
        <v>10</v>
      </c>
    </row>
    <row r="107" spans="1:15">
      <c r="A107" s="79">
        <f t="shared" si="6"/>
        <v>6</v>
      </c>
      <c r="B107" s="93">
        <v>40921</v>
      </c>
      <c r="C107" s="92">
        <v>0.40902777777777777</v>
      </c>
      <c r="D107" s="81" t="s">
        <v>159</v>
      </c>
      <c r="E107" s="87" t="s">
        <v>243</v>
      </c>
      <c r="F107" s="163" t="s">
        <v>206</v>
      </c>
      <c r="G107" s="80">
        <f t="shared" si="9"/>
        <v>40921</v>
      </c>
      <c r="H107" s="92">
        <v>0.42291666666666666</v>
      </c>
      <c r="I107" s="75" t="s">
        <v>190</v>
      </c>
      <c r="J107" s="75">
        <f>LOOKUP(F107,'3'!$B$2:$B$143,'3'!$A$2:$A$143)</f>
        <v>2.27</v>
      </c>
      <c r="K107" s="75" t="str">
        <f>LOOKUP(F107,'3'!$B$2:$B$143,'3'!$B$2:$B$143)</f>
        <v>Spuldzes nomaiņa uz balsta</v>
      </c>
      <c r="L107" s="75" t="str">
        <f>LOOKUP(F107,'3'!$B$2:$B$143,'3'!$C$2:$C$143)</f>
        <v>gab.</v>
      </c>
      <c r="M107" s="84">
        <f>LOOKUP(F107,'3'!$B$2:$B$143,'3'!$D$2:$D$143)</f>
        <v>4.4000000000000004</v>
      </c>
      <c r="N107" s="85">
        <v>1</v>
      </c>
      <c r="O107" s="84">
        <f t="shared" si="8"/>
        <v>4.4000000000000004</v>
      </c>
    </row>
    <row r="108" spans="1:15">
      <c r="A108" s="79">
        <f t="shared" si="6"/>
        <v>6</v>
      </c>
      <c r="B108" s="93">
        <v>40921</v>
      </c>
      <c r="C108" s="92">
        <v>0.47152777777777777</v>
      </c>
      <c r="D108" s="81" t="s">
        <v>144</v>
      </c>
      <c r="E108" s="87" t="s">
        <v>200</v>
      </c>
      <c r="F108" s="163" t="s">
        <v>245</v>
      </c>
      <c r="G108" s="80">
        <f t="shared" si="9"/>
        <v>40921</v>
      </c>
      <c r="H108" s="92">
        <v>0.48541666666666666</v>
      </c>
      <c r="I108" s="75" t="s">
        <v>190</v>
      </c>
      <c r="J108" s="83">
        <v>5.0999999999999996</v>
      </c>
      <c r="K108" s="90" t="s">
        <v>148</v>
      </c>
      <c r="L108" s="91" t="s">
        <v>149</v>
      </c>
      <c r="M108" s="84">
        <v>10</v>
      </c>
      <c r="N108" s="85">
        <v>1</v>
      </c>
      <c r="O108" s="84">
        <f t="shared" si="8"/>
        <v>10</v>
      </c>
    </row>
    <row r="109" spans="1:15">
      <c r="A109" s="79">
        <f t="shared" si="6"/>
        <v>6</v>
      </c>
      <c r="B109" s="93">
        <v>40921</v>
      </c>
      <c r="C109" s="92">
        <v>0.57499999999999996</v>
      </c>
      <c r="D109" s="81" t="s">
        <v>144</v>
      </c>
      <c r="E109" s="87" t="s">
        <v>151</v>
      </c>
      <c r="F109" s="89" t="s">
        <v>240</v>
      </c>
      <c r="G109" s="80">
        <f t="shared" si="9"/>
        <v>40921</v>
      </c>
      <c r="H109" s="92">
        <v>0.67152777777777783</v>
      </c>
      <c r="I109" s="75" t="s">
        <v>190</v>
      </c>
      <c r="J109" s="83">
        <v>5.0999999999999996</v>
      </c>
      <c r="K109" s="90" t="s">
        <v>148</v>
      </c>
      <c r="L109" s="91" t="s">
        <v>149</v>
      </c>
      <c r="M109" s="84">
        <v>10</v>
      </c>
      <c r="N109" s="85">
        <v>1</v>
      </c>
      <c r="O109" s="84">
        <f t="shared" si="8"/>
        <v>10</v>
      </c>
    </row>
    <row r="110" spans="1:15">
      <c r="A110" s="79">
        <f t="shared" si="6"/>
        <v>6</v>
      </c>
      <c r="B110" s="93">
        <v>40921</v>
      </c>
      <c r="C110" s="92">
        <v>0.83333333333333337</v>
      </c>
      <c r="D110" s="81" t="s">
        <v>186</v>
      </c>
      <c r="E110" s="87" t="s">
        <v>246</v>
      </c>
      <c r="F110" s="89" t="s">
        <v>187</v>
      </c>
      <c r="G110" s="80">
        <f t="shared" si="9"/>
        <v>40921</v>
      </c>
      <c r="H110" s="92">
        <v>0.875</v>
      </c>
      <c r="I110" s="75" t="s">
        <v>190</v>
      </c>
      <c r="J110" s="83"/>
      <c r="K110" s="90"/>
      <c r="L110" s="91"/>
      <c r="M110" s="84"/>
      <c r="N110" s="85"/>
      <c r="O110" s="84"/>
    </row>
    <row r="111" spans="1:15">
      <c r="A111" s="79">
        <f t="shared" si="6"/>
        <v>7</v>
      </c>
      <c r="B111" s="93">
        <v>40922</v>
      </c>
      <c r="C111" s="81">
        <v>0.25</v>
      </c>
      <c r="D111" s="81" t="s">
        <v>121</v>
      </c>
      <c r="E111" s="75" t="s">
        <v>122</v>
      </c>
      <c r="F111" s="163" t="s">
        <v>123</v>
      </c>
      <c r="G111" s="80">
        <f t="shared" si="9"/>
        <v>40922</v>
      </c>
      <c r="H111" s="92">
        <v>0.3125</v>
      </c>
      <c r="I111" s="75" t="s">
        <v>138</v>
      </c>
      <c r="J111" s="83">
        <f>LOOKUP(F111,'3'!$B$2:$B$143,'3'!$A$2:$A$143)</f>
        <v>5.2</v>
      </c>
      <c r="K111" s="75" t="str">
        <f>LOOKUP(F111,'3'!$B$2:$B$143,'3'!$B$2:$B$143)</f>
        <v>Maršruta apsekošana</v>
      </c>
      <c r="L111" s="75" t="str">
        <f>LOOKUP(F111,'3'!$B$2:$B$143,'3'!$C$2:$C$143)</f>
        <v>km</v>
      </c>
      <c r="M111" s="84">
        <f>LOOKUP(F111,'3'!$B$2:$B$143,'3'!$D$2:$D$143)</f>
        <v>1</v>
      </c>
      <c r="N111" s="85">
        <v>20</v>
      </c>
      <c r="O111" s="84">
        <f t="shared" ref="O111:O117" si="10">M111*N111</f>
        <v>20</v>
      </c>
    </row>
    <row r="112" spans="1:15">
      <c r="A112" s="79">
        <f t="shared" si="6"/>
        <v>7</v>
      </c>
      <c r="B112" s="93">
        <v>40922</v>
      </c>
      <c r="C112" s="92">
        <v>0.83819444444444446</v>
      </c>
      <c r="D112" s="81" t="s">
        <v>144</v>
      </c>
      <c r="E112" s="87" t="s">
        <v>208</v>
      </c>
      <c r="F112" s="89" t="s">
        <v>247</v>
      </c>
      <c r="G112" s="80">
        <f t="shared" si="9"/>
        <v>40922</v>
      </c>
      <c r="H112" s="92">
        <v>0.83888888888888891</v>
      </c>
      <c r="I112" s="75" t="s">
        <v>138</v>
      </c>
      <c r="J112" s="83">
        <v>5.0999999999999996</v>
      </c>
      <c r="K112" s="90" t="s">
        <v>148</v>
      </c>
      <c r="L112" s="91" t="s">
        <v>149</v>
      </c>
      <c r="M112" s="84">
        <v>10</v>
      </c>
      <c r="N112" s="85">
        <v>1</v>
      </c>
      <c r="O112" s="84">
        <f t="shared" si="10"/>
        <v>10</v>
      </c>
    </row>
    <row r="113" spans="1:15">
      <c r="A113" s="79">
        <f t="shared" si="6"/>
        <v>7</v>
      </c>
      <c r="B113" s="93">
        <v>40922</v>
      </c>
      <c r="C113" s="92">
        <v>0.83819444444444446</v>
      </c>
      <c r="D113" s="81" t="s">
        <v>159</v>
      </c>
      <c r="E113" s="87" t="s">
        <v>208</v>
      </c>
      <c r="F113" s="163" t="s">
        <v>206</v>
      </c>
      <c r="G113" s="80">
        <f t="shared" si="9"/>
        <v>40922</v>
      </c>
      <c r="H113" s="92">
        <v>0.83888888888888891</v>
      </c>
      <c r="I113" s="75" t="s">
        <v>138</v>
      </c>
      <c r="J113" s="75">
        <f>LOOKUP(F113,'3'!$B$2:$B$143,'3'!$A$2:$A$143)</f>
        <v>2.27</v>
      </c>
      <c r="K113" s="75" t="str">
        <f>LOOKUP(F113,'3'!$B$2:$B$143,'3'!$B$2:$B$143)</f>
        <v>Spuldzes nomaiņa uz balsta</v>
      </c>
      <c r="L113" s="75" t="str">
        <f>LOOKUP(F113,'3'!$B$2:$B$143,'3'!$C$2:$C$143)</f>
        <v>gab.</v>
      </c>
      <c r="M113" s="84">
        <f>LOOKUP(F113,'3'!$B$2:$B$143,'3'!$D$2:$D$143)</f>
        <v>4.4000000000000004</v>
      </c>
      <c r="N113" s="85">
        <v>1</v>
      </c>
      <c r="O113" s="84">
        <f t="shared" si="10"/>
        <v>4.4000000000000004</v>
      </c>
    </row>
    <row r="114" spans="1:15">
      <c r="A114" s="79">
        <f t="shared" si="6"/>
        <v>7</v>
      </c>
      <c r="B114" s="93">
        <v>40922</v>
      </c>
      <c r="C114" s="92">
        <v>0.83958333333333324</v>
      </c>
      <c r="D114" s="81" t="s">
        <v>144</v>
      </c>
      <c r="E114" s="87" t="s">
        <v>248</v>
      </c>
      <c r="F114" s="89" t="s">
        <v>249</v>
      </c>
      <c r="G114" s="80">
        <f t="shared" si="9"/>
        <v>40922</v>
      </c>
      <c r="H114" s="92">
        <v>0.84027777777777779</v>
      </c>
      <c r="I114" s="75" t="s">
        <v>138</v>
      </c>
      <c r="J114" s="83">
        <v>5.0999999999999996</v>
      </c>
      <c r="K114" s="90" t="s">
        <v>148</v>
      </c>
      <c r="L114" s="91" t="s">
        <v>149</v>
      </c>
      <c r="M114" s="84">
        <v>10</v>
      </c>
      <c r="N114" s="85">
        <v>1</v>
      </c>
      <c r="O114" s="84">
        <f t="shared" si="10"/>
        <v>10</v>
      </c>
    </row>
    <row r="115" spans="1:15">
      <c r="A115" s="79">
        <f t="shared" si="6"/>
        <v>1</v>
      </c>
      <c r="B115" s="93">
        <v>40923</v>
      </c>
      <c r="C115" s="81">
        <v>0.25</v>
      </c>
      <c r="D115" s="81" t="s">
        <v>121</v>
      </c>
      <c r="E115" s="75" t="s">
        <v>122</v>
      </c>
      <c r="F115" s="163" t="s">
        <v>123</v>
      </c>
      <c r="G115" s="80">
        <f t="shared" si="9"/>
        <v>40923</v>
      </c>
      <c r="H115" s="92">
        <v>0.3125</v>
      </c>
      <c r="I115" s="75" t="s">
        <v>138</v>
      </c>
      <c r="J115" s="83">
        <f>LOOKUP(F115,'3'!$B$2:$B$143,'3'!$A$2:$A$143)</f>
        <v>5.2</v>
      </c>
      <c r="K115" s="75" t="str">
        <f>LOOKUP(F115,'3'!$B$2:$B$143,'3'!$B$2:$B$143)</f>
        <v>Maršruta apsekošana</v>
      </c>
      <c r="L115" s="75" t="str">
        <f>LOOKUP(F115,'3'!$B$2:$B$143,'3'!$C$2:$C$143)</f>
        <v>km</v>
      </c>
      <c r="M115" s="84">
        <f>LOOKUP(F115,'3'!$B$2:$B$143,'3'!$D$2:$D$143)</f>
        <v>1</v>
      </c>
      <c r="N115" s="85">
        <v>20</v>
      </c>
      <c r="O115" s="84">
        <f t="shared" si="10"/>
        <v>20</v>
      </c>
    </row>
    <row r="116" spans="1:15">
      <c r="A116" s="79">
        <f t="shared" si="6"/>
        <v>1</v>
      </c>
      <c r="B116" s="93">
        <v>40923</v>
      </c>
      <c r="C116" s="92">
        <v>0.29166666666666669</v>
      </c>
      <c r="D116" s="81" t="s">
        <v>144</v>
      </c>
      <c r="E116" s="87" t="s">
        <v>224</v>
      </c>
      <c r="F116" s="89" t="s">
        <v>250</v>
      </c>
      <c r="G116" s="80">
        <f t="shared" si="9"/>
        <v>40923</v>
      </c>
      <c r="H116" s="92">
        <v>0.3125</v>
      </c>
      <c r="I116" s="75" t="s">
        <v>138</v>
      </c>
      <c r="J116" s="83">
        <v>5.0999999999999996</v>
      </c>
      <c r="K116" s="90" t="s">
        <v>148</v>
      </c>
      <c r="L116" s="91" t="s">
        <v>149</v>
      </c>
      <c r="M116" s="84">
        <v>10</v>
      </c>
      <c r="N116" s="85">
        <v>1</v>
      </c>
      <c r="O116" s="84">
        <f t="shared" si="10"/>
        <v>10</v>
      </c>
    </row>
    <row r="117" spans="1:15">
      <c r="A117" s="79">
        <f t="shared" si="6"/>
        <v>2</v>
      </c>
      <c r="B117" s="93">
        <v>40924</v>
      </c>
      <c r="C117" s="81">
        <v>0.25</v>
      </c>
      <c r="D117" s="81" t="s">
        <v>121</v>
      </c>
      <c r="E117" s="75" t="s">
        <v>122</v>
      </c>
      <c r="F117" s="163" t="s">
        <v>123</v>
      </c>
      <c r="G117" s="80">
        <f t="shared" si="9"/>
        <v>40924</v>
      </c>
      <c r="H117" s="92">
        <v>0.3125</v>
      </c>
      <c r="I117" s="75" t="s">
        <v>138</v>
      </c>
      <c r="J117" s="83">
        <f>LOOKUP(F117,'3'!$B$2:$B$143,'3'!$A$2:$A$143)</f>
        <v>5.2</v>
      </c>
      <c r="K117" s="75" t="str">
        <f>LOOKUP(F117,'3'!$B$2:$B$143,'3'!$B$2:$B$143)</f>
        <v>Maršruta apsekošana</v>
      </c>
      <c r="L117" s="75" t="str">
        <f>LOOKUP(F117,'3'!$B$2:$B$143,'3'!$C$2:$C$143)</f>
        <v>km</v>
      </c>
      <c r="M117" s="84">
        <f>LOOKUP(F117,'3'!$B$2:$B$143,'3'!$D$2:$D$143)</f>
        <v>1</v>
      </c>
      <c r="N117" s="85">
        <v>20</v>
      </c>
      <c r="O117" s="84">
        <f t="shared" si="10"/>
        <v>20</v>
      </c>
    </row>
    <row r="118" spans="1:15" ht="31.5">
      <c r="A118" s="79">
        <f t="shared" si="6"/>
        <v>2</v>
      </c>
      <c r="B118" s="93">
        <v>40924</v>
      </c>
      <c r="C118" s="81">
        <v>0.66666666666666663</v>
      </c>
      <c r="D118" s="81" t="s">
        <v>135</v>
      </c>
      <c r="E118" s="75" t="s">
        <v>128</v>
      </c>
      <c r="F118" s="162" t="s">
        <v>251</v>
      </c>
      <c r="G118" s="80">
        <f t="shared" si="9"/>
        <v>40924</v>
      </c>
      <c r="H118" s="92">
        <v>0.68055555555555547</v>
      </c>
      <c r="I118" s="75" t="s">
        <v>138</v>
      </c>
      <c r="J118" s="83"/>
      <c r="K118" s="75"/>
      <c r="L118" s="75"/>
      <c r="M118" s="84"/>
      <c r="N118" s="85"/>
      <c r="O118" s="84"/>
    </row>
    <row r="119" spans="1:15">
      <c r="A119" s="79">
        <f t="shared" si="6"/>
        <v>2</v>
      </c>
      <c r="B119" s="93">
        <v>40924</v>
      </c>
      <c r="C119" s="81">
        <v>0.69791666666666663</v>
      </c>
      <c r="D119" s="81" t="s">
        <v>135</v>
      </c>
      <c r="E119" s="75" t="s">
        <v>128</v>
      </c>
      <c r="F119" s="162" t="s">
        <v>252</v>
      </c>
      <c r="G119" s="80">
        <f t="shared" si="9"/>
        <v>40924</v>
      </c>
      <c r="H119" s="92">
        <v>0.70833333333333337</v>
      </c>
      <c r="I119" s="75" t="s">
        <v>138</v>
      </c>
      <c r="J119" s="83"/>
      <c r="K119" s="75"/>
      <c r="L119" s="75"/>
      <c r="M119" s="84"/>
      <c r="N119" s="85"/>
      <c r="O119" s="84"/>
    </row>
    <row r="120" spans="1:15">
      <c r="A120" s="79">
        <f t="shared" si="6"/>
        <v>3</v>
      </c>
      <c r="B120" s="93">
        <v>40925</v>
      </c>
      <c r="C120" s="81">
        <v>0.25</v>
      </c>
      <c r="D120" s="81" t="s">
        <v>121</v>
      </c>
      <c r="E120" s="75" t="s">
        <v>122</v>
      </c>
      <c r="F120" s="163" t="s">
        <v>123</v>
      </c>
      <c r="G120" s="80">
        <f t="shared" si="9"/>
        <v>40925</v>
      </c>
      <c r="H120" s="92">
        <v>0.3125</v>
      </c>
      <c r="I120" s="75" t="s">
        <v>138</v>
      </c>
      <c r="J120" s="83">
        <f>LOOKUP(F120,'3'!$B$2:$B$143,'3'!$A$2:$A$143)</f>
        <v>5.2</v>
      </c>
      <c r="K120" s="75" t="str">
        <f>LOOKUP(F120,'3'!$B$2:$B$143,'3'!$B$2:$B$143)</f>
        <v>Maršruta apsekošana</v>
      </c>
      <c r="L120" s="75" t="str">
        <f>LOOKUP(F120,'3'!$B$2:$B$143,'3'!$C$2:$C$143)</f>
        <v>km</v>
      </c>
      <c r="M120" s="84">
        <f>LOOKUP(F120,'3'!$B$2:$B$143,'3'!$D$2:$D$143)</f>
        <v>1</v>
      </c>
      <c r="N120" s="85">
        <v>20</v>
      </c>
      <c r="O120" s="84">
        <f>M120*N120</f>
        <v>20</v>
      </c>
    </row>
    <row r="121" spans="1:15">
      <c r="A121" s="79">
        <f t="shared" si="6"/>
        <v>3</v>
      </c>
      <c r="B121" s="93">
        <v>40925</v>
      </c>
      <c r="C121" s="92">
        <v>0.35416666666666669</v>
      </c>
      <c r="D121" s="81" t="s">
        <v>253</v>
      </c>
      <c r="E121" s="87" t="s">
        <v>254</v>
      </c>
      <c r="F121" s="162" t="s">
        <v>255</v>
      </c>
      <c r="G121" s="80">
        <f t="shared" si="9"/>
        <v>40925</v>
      </c>
      <c r="H121" s="92">
        <v>0.41666666666666669</v>
      </c>
      <c r="I121" s="75" t="s">
        <v>138</v>
      </c>
      <c r="J121" s="83"/>
      <c r="K121" s="90"/>
      <c r="L121" s="91"/>
      <c r="M121" s="84"/>
      <c r="N121" s="85"/>
      <c r="O121" s="84"/>
    </row>
    <row r="122" spans="1:15">
      <c r="A122" s="79">
        <f t="shared" si="6"/>
        <v>3</v>
      </c>
      <c r="B122" s="93">
        <v>40925</v>
      </c>
      <c r="C122" s="92">
        <v>0.5</v>
      </c>
      <c r="D122" s="81" t="s">
        <v>135</v>
      </c>
      <c r="E122" s="87" t="s">
        <v>256</v>
      </c>
      <c r="F122" s="162" t="s">
        <v>257</v>
      </c>
      <c r="G122" s="80">
        <f t="shared" si="9"/>
        <v>40925</v>
      </c>
      <c r="H122" s="92">
        <v>0.52083333333333337</v>
      </c>
      <c r="I122" s="75" t="s">
        <v>138</v>
      </c>
      <c r="J122" s="83"/>
      <c r="K122" s="90"/>
      <c r="L122" s="91"/>
      <c r="M122" s="84"/>
      <c r="N122" s="85"/>
      <c r="O122" s="84"/>
    </row>
    <row r="123" spans="1:15" ht="31.5">
      <c r="A123" s="79">
        <f t="shared" si="6"/>
        <v>3</v>
      </c>
      <c r="B123" s="93">
        <v>40925</v>
      </c>
      <c r="C123" s="92">
        <v>0.65902777777777777</v>
      </c>
      <c r="D123" s="81" t="s">
        <v>144</v>
      </c>
      <c r="E123" s="87" t="s">
        <v>156</v>
      </c>
      <c r="F123" s="163" t="s">
        <v>258</v>
      </c>
      <c r="G123" s="80">
        <f t="shared" si="9"/>
        <v>40925</v>
      </c>
      <c r="H123" s="92">
        <v>0.6875</v>
      </c>
      <c r="I123" s="75" t="s">
        <v>138</v>
      </c>
      <c r="J123" s="83">
        <v>5.0999999999999996</v>
      </c>
      <c r="K123" s="90" t="s">
        <v>148</v>
      </c>
      <c r="L123" s="91" t="s">
        <v>149</v>
      </c>
      <c r="M123" s="84">
        <v>10</v>
      </c>
      <c r="N123" s="85">
        <v>1</v>
      </c>
      <c r="O123" s="84">
        <f>M123*N123</f>
        <v>10</v>
      </c>
    </row>
    <row r="124" spans="1:15">
      <c r="A124" s="79">
        <f t="shared" si="6"/>
        <v>3</v>
      </c>
      <c r="B124" s="93">
        <v>40925</v>
      </c>
      <c r="C124" s="92">
        <v>0.58333333333333337</v>
      </c>
      <c r="D124" s="81" t="s">
        <v>135</v>
      </c>
      <c r="E124" s="87" t="s">
        <v>128</v>
      </c>
      <c r="F124" s="162" t="s">
        <v>259</v>
      </c>
      <c r="G124" s="80">
        <f t="shared" si="9"/>
        <v>40925</v>
      </c>
      <c r="H124" s="92">
        <v>0.625</v>
      </c>
      <c r="I124" s="75" t="s">
        <v>138</v>
      </c>
      <c r="J124" s="83"/>
      <c r="K124" s="90"/>
      <c r="L124" s="91"/>
      <c r="M124" s="84"/>
      <c r="N124" s="85"/>
      <c r="O124" s="84"/>
    </row>
    <row r="125" spans="1:15">
      <c r="A125" s="79">
        <f t="shared" si="6"/>
        <v>3</v>
      </c>
      <c r="B125" s="93">
        <v>40925</v>
      </c>
      <c r="C125" s="92">
        <v>0.75</v>
      </c>
      <c r="D125" s="81" t="s">
        <v>260</v>
      </c>
      <c r="E125" s="75" t="s">
        <v>122</v>
      </c>
      <c r="F125" s="163" t="s">
        <v>187</v>
      </c>
      <c r="G125" s="80">
        <f t="shared" si="9"/>
        <v>40925</v>
      </c>
      <c r="H125" s="92">
        <v>0.79166666666666663</v>
      </c>
      <c r="I125" s="75" t="s">
        <v>261</v>
      </c>
      <c r="J125" s="83"/>
      <c r="K125" s="83"/>
      <c r="L125" s="91"/>
      <c r="M125" s="84"/>
      <c r="N125" s="85"/>
      <c r="O125" s="84"/>
    </row>
    <row r="126" spans="1:15">
      <c r="A126" s="79">
        <f t="shared" si="6"/>
        <v>4</v>
      </c>
      <c r="B126" s="93">
        <v>40926</v>
      </c>
      <c r="C126" s="81">
        <v>0.25</v>
      </c>
      <c r="D126" s="81" t="s">
        <v>121</v>
      </c>
      <c r="E126" s="75" t="s">
        <v>122</v>
      </c>
      <c r="F126" s="163" t="s">
        <v>123</v>
      </c>
      <c r="G126" s="80">
        <f t="shared" si="9"/>
        <v>40926</v>
      </c>
      <c r="H126" s="92">
        <v>0.3125</v>
      </c>
      <c r="I126" s="75" t="s">
        <v>190</v>
      </c>
      <c r="J126" s="83">
        <f>LOOKUP(F126,'3'!$B$2:$B$143,'3'!$A$2:$A$143)</f>
        <v>5.2</v>
      </c>
      <c r="K126" s="75" t="str">
        <f>LOOKUP(F126,'3'!$B$2:$B$143,'3'!$B$2:$B$143)</f>
        <v>Maršruta apsekošana</v>
      </c>
      <c r="L126" s="75" t="str">
        <f>LOOKUP(F126,'3'!$B$2:$B$143,'3'!$C$2:$C$143)</f>
        <v>km</v>
      </c>
      <c r="M126" s="84">
        <f>LOOKUP(F126,'3'!$B$2:$B$143,'3'!$D$2:$D$143)</f>
        <v>1</v>
      </c>
      <c r="N126" s="85">
        <v>20</v>
      </c>
      <c r="O126" s="84">
        <f>M126*N126</f>
        <v>20</v>
      </c>
    </row>
    <row r="127" spans="1:15">
      <c r="A127" s="79">
        <f t="shared" si="6"/>
        <v>5</v>
      </c>
      <c r="B127" s="93">
        <v>40927</v>
      </c>
      <c r="C127" s="81">
        <v>0.25</v>
      </c>
      <c r="D127" s="81" t="s">
        <v>121</v>
      </c>
      <c r="E127" s="75" t="s">
        <v>122</v>
      </c>
      <c r="F127" s="163" t="s">
        <v>123</v>
      </c>
      <c r="G127" s="80">
        <f t="shared" si="9"/>
        <v>40927</v>
      </c>
      <c r="H127" s="92">
        <v>0.3125</v>
      </c>
      <c r="I127" s="75" t="s">
        <v>190</v>
      </c>
      <c r="J127" s="83">
        <f>LOOKUP(F127,'3'!$B$2:$B$143,'3'!$A$2:$A$143)</f>
        <v>5.2</v>
      </c>
      <c r="K127" s="75" t="str">
        <f>LOOKUP(F127,'3'!$B$2:$B$143,'3'!$B$2:$B$143)</f>
        <v>Maršruta apsekošana</v>
      </c>
      <c r="L127" s="75" t="str">
        <f>LOOKUP(F127,'3'!$B$2:$B$143,'3'!$C$2:$C$143)</f>
        <v>km</v>
      </c>
      <c r="M127" s="84">
        <f>LOOKUP(F127,'3'!$B$2:$B$143,'3'!$D$2:$D$143)</f>
        <v>1</v>
      </c>
      <c r="N127" s="85">
        <v>20</v>
      </c>
      <c r="O127" s="84">
        <f>M127*N127</f>
        <v>20</v>
      </c>
    </row>
    <row r="128" spans="1:15">
      <c r="A128" s="79">
        <f t="shared" si="6"/>
        <v>5</v>
      </c>
      <c r="B128" s="93">
        <v>40927</v>
      </c>
      <c r="C128" s="92">
        <v>0.32708333333333334</v>
      </c>
      <c r="D128" s="81" t="s">
        <v>144</v>
      </c>
      <c r="E128" s="87" t="s">
        <v>221</v>
      </c>
      <c r="F128" s="163" t="s">
        <v>262</v>
      </c>
      <c r="G128" s="80">
        <f t="shared" si="9"/>
        <v>40927</v>
      </c>
      <c r="H128" s="92">
        <v>0.41249999999999998</v>
      </c>
      <c r="I128" s="75" t="s">
        <v>190</v>
      </c>
      <c r="J128" s="83">
        <v>5.0999999999999996</v>
      </c>
      <c r="K128" s="90" t="s">
        <v>148</v>
      </c>
      <c r="L128" s="91" t="s">
        <v>149</v>
      </c>
      <c r="M128" s="84">
        <v>10</v>
      </c>
      <c r="N128" s="85">
        <v>1</v>
      </c>
      <c r="O128" s="84">
        <f>M128*N128</f>
        <v>10</v>
      </c>
    </row>
    <row r="129" spans="1:15" ht="31.5">
      <c r="A129" s="79">
        <f t="shared" si="6"/>
        <v>5</v>
      </c>
      <c r="B129" s="93">
        <v>40927</v>
      </c>
      <c r="C129" s="92">
        <v>0.32708333333333334</v>
      </c>
      <c r="D129" s="81" t="s">
        <v>159</v>
      </c>
      <c r="E129" s="87" t="s">
        <v>221</v>
      </c>
      <c r="F129" s="163" t="s">
        <v>263</v>
      </c>
      <c r="G129" s="80">
        <f t="shared" si="9"/>
        <v>40927</v>
      </c>
      <c r="H129" s="92">
        <v>0.41249999999999998</v>
      </c>
      <c r="I129" s="75" t="s">
        <v>190</v>
      </c>
      <c r="J129" s="75">
        <f>LOOKUP(F129,'3'!$B$2:$B$143,'3'!$A$2:$A$143)</f>
        <v>1.26</v>
      </c>
      <c r="K129" s="75" t="str">
        <f>LOOKUP(F129,'3'!$B$2:$B$143,'3'!$B$2:$B$143)</f>
        <v>Luksofora objekta bojājuma noteikšana</v>
      </c>
      <c r="L129" s="75" t="str">
        <f>LOOKUP(F129,'3'!$B$2:$B$143,'3'!$C$2:$C$143)</f>
        <v>st.</v>
      </c>
      <c r="M129" s="84">
        <f>LOOKUP(F129,'3'!$B$2:$B$143,'3'!$D$2:$D$143)</f>
        <v>20</v>
      </c>
      <c r="N129" s="85">
        <v>1</v>
      </c>
      <c r="O129" s="84">
        <f>M129*N129</f>
        <v>20</v>
      </c>
    </row>
    <row r="130" spans="1:15">
      <c r="A130" s="79">
        <f t="shared" si="6"/>
        <v>6</v>
      </c>
      <c r="B130" s="93">
        <v>40928</v>
      </c>
      <c r="C130" s="81">
        <v>0.25</v>
      </c>
      <c r="D130" s="81" t="s">
        <v>232</v>
      </c>
      <c r="E130" s="75" t="s">
        <v>264</v>
      </c>
      <c r="F130" s="163" t="s">
        <v>265</v>
      </c>
      <c r="G130" s="80">
        <f t="shared" si="9"/>
        <v>40928</v>
      </c>
      <c r="H130" s="92">
        <v>0.3125</v>
      </c>
      <c r="I130" s="75" t="s">
        <v>138</v>
      </c>
      <c r="J130" s="83"/>
      <c r="K130" s="75"/>
      <c r="L130" s="75"/>
      <c r="M130" s="84"/>
      <c r="N130" s="85"/>
      <c r="O130" s="84"/>
    </row>
    <row r="131" spans="1:15">
      <c r="O131" s="98">
        <f>SUM(O2:O130)</f>
        <v>882.69999999999993</v>
      </c>
    </row>
  </sheetData>
  <autoFilter ref="A1:L131" xr:uid="{00000000-0009-0000-0000-000009000000}"/>
  <conditionalFormatting sqref="A2:A130">
    <cfRule type="cellIs" dxfId="4" priority="2" stopIfTrue="1" operator="equal">
      <formula>7</formula>
    </cfRule>
    <cfRule type="cellIs" dxfId="3" priority="3" stopIfTrue="1" operator="equal">
      <formula>1</formula>
    </cfRule>
  </conditionalFormatting>
  <conditionalFormatting sqref="F1:F1048576">
    <cfRule type="expression" dxfId="2" priority="1" stopIfTrue="1">
      <formula>"spuldz"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11"/>
  <sheetViews>
    <sheetView showZeros="0" workbookViewId="0">
      <pane ySplit="1" topLeftCell="A2" activePane="bottomLeft" state="frozen"/>
      <selection sqref="A1:A65536"/>
      <selection pane="bottomLeft" activeCell="H47" sqref="H47"/>
    </sheetView>
  </sheetViews>
  <sheetFormatPr defaultRowHeight="15.75"/>
  <cols>
    <col min="1" max="1" width="7.5703125" style="86" bestFit="1" customWidth="1"/>
    <col min="2" max="2" width="7.7109375" style="96" customWidth="1"/>
    <col min="3" max="3" width="6" style="86" bestFit="1" customWidth="1"/>
    <col min="4" max="4" width="13.140625" style="86" bestFit="1" customWidth="1"/>
    <col min="5" max="5" width="20" style="86" bestFit="1" customWidth="1"/>
    <col min="6" max="6" width="6.140625" style="96" bestFit="1" customWidth="1"/>
    <col min="7" max="7" width="7.140625" style="86" bestFit="1" customWidth="1"/>
    <col min="8" max="8" width="20.28515625" style="86" customWidth="1"/>
    <col min="9" max="9" width="6.28515625" style="86" customWidth="1"/>
    <col min="10" max="10" width="5.7109375" style="97" customWidth="1"/>
    <col min="11" max="11" width="40.7109375" style="168" customWidth="1"/>
    <col min="12" max="12" width="5.85546875" style="86" customWidth="1"/>
    <col min="13" max="13" width="10.42578125" style="98" customWidth="1"/>
    <col min="14" max="14" width="10.85546875" style="99" bestFit="1" customWidth="1"/>
    <col min="15" max="15" width="8.42578125" style="98" bestFit="1" customWidth="1"/>
    <col min="16" max="16384" width="9.140625" style="86"/>
  </cols>
  <sheetData>
    <row r="1" spans="1:15" s="78" customFormat="1">
      <c r="A1" s="71"/>
      <c r="B1" s="72" t="s">
        <v>107</v>
      </c>
      <c r="C1" s="71" t="s">
        <v>108</v>
      </c>
      <c r="D1" s="71" t="s">
        <v>109</v>
      </c>
      <c r="E1" s="71" t="s">
        <v>110</v>
      </c>
      <c r="F1" s="72" t="s">
        <v>107</v>
      </c>
      <c r="G1" s="71" t="s">
        <v>113</v>
      </c>
      <c r="H1" s="71" t="s">
        <v>114</v>
      </c>
      <c r="I1" s="71" t="s">
        <v>116</v>
      </c>
      <c r="J1" s="74" t="s">
        <v>117</v>
      </c>
      <c r="K1" s="163"/>
      <c r="L1" s="71" t="s">
        <v>118</v>
      </c>
      <c r="M1" s="76" t="s">
        <v>119</v>
      </c>
      <c r="N1" s="77" t="s">
        <v>120</v>
      </c>
      <c r="O1" s="76" t="s">
        <v>94</v>
      </c>
    </row>
    <row r="2" spans="1:15">
      <c r="A2" s="79">
        <v>1</v>
      </c>
      <c r="B2" s="80">
        <v>40909</v>
      </c>
      <c r="C2" s="81">
        <v>0.25</v>
      </c>
      <c r="D2" s="81" t="s">
        <v>121</v>
      </c>
      <c r="E2" s="75" t="s">
        <v>122</v>
      </c>
      <c r="F2" s="80">
        <v>40909</v>
      </c>
      <c r="G2" s="81">
        <v>0.3125</v>
      </c>
      <c r="H2" s="75" t="s">
        <v>125</v>
      </c>
      <c r="I2" s="82">
        <v>6.25E-2</v>
      </c>
      <c r="J2" s="83">
        <v>5.2</v>
      </c>
      <c r="K2" s="163" t="s">
        <v>123</v>
      </c>
      <c r="L2" s="75" t="s">
        <v>349</v>
      </c>
      <c r="M2" s="84">
        <v>1</v>
      </c>
      <c r="N2" s="85">
        <v>20</v>
      </c>
      <c r="O2" s="84">
        <v>20</v>
      </c>
    </row>
    <row r="3" spans="1:15">
      <c r="A3" s="79">
        <v>2</v>
      </c>
      <c r="B3" s="80">
        <v>40910</v>
      </c>
      <c r="C3" s="81">
        <v>0.25</v>
      </c>
      <c r="D3" s="81" t="s">
        <v>121</v>
      </c>
      <c r="E3" s="75" t="s">
        <v>122</v>
      </c>
      <c r="F3" s="80">
        <v>40910</v>
      </c>
      <c r="G3" s="81">
        <v>0.3125</v>
      </c>
      <c r="H3" s="75" t="s">
        <v>125</v>
      </c>
      <c r="I3" s="82">
        <v>6.25E-2</v>
      </c>
      <c r="J3" s="83">
        <v>5.2</v>
      </c>
      <c r="K3" s="163" t="s">
        <v>123</v>
      </c>
      <c r="L3" s="75" t="s">
        <v>349</v>
      </c>
      <c r="M3" s="84">
        <v>1</v>
      </c>
      <c r="N3" s="85">
        <v>20</v>
      </c>
      <c r="O3" s="84">
        <v>20</v>
      </c>
    </row>
    <row r="4" spans="1:15">
      <c r="A4" s="79">
        <v>3</v>
      </c>
      <c r="B4" s="80">
        <v>40911</v>
      </c>
      <c r="C4" s="81">
        <v>0.25</v>
      </c>
      <c r="D4" s="81" t="s">
        <v>121</v>
      </c>
      <c r="E4" s="75" t="s">
        <v>122</v>
      </c>
      <c r="F4" s="80">
        <v>40911</v>
      </c>
      <c r="G4" s="81">
        <v>0.3125</v>
      </c>
      <c r="H4" s="75" t="s">
        <v>138</v>
      </c>
      <c r="I4" s="82">
        <v>6.25E-2</v>
      </c>
      <c r="J4" s="83">
        <v>5.2</v>
      </c>
      <c r="K4" s="163" t="s">
        <v>123</v>
      </c>
      <c r="L4" s="75" t="s">
        <v>349</v>
      </c>
      <c r="M4" s="84">
        <v>1</v>
      </c>
      <c r="N4" s="85">
        <v>20</v>
      </c>
      <c r="O4" s="84">
        <v>20</v>
      </c>
    </row>
    <row r="5" spans="1:15">
      <c r="A5" s="79">
        <v>3</v>
      </c>
      <c r="B5" s="80">
        <v>40911</v>
      </c>
      <c r="C5" s="81">
        <v>0.49305555555555558</v>
      </c>
      <c r="D5" s="81" t="s">
        <v>144</v>
      </c>
      <c r="E5" s="75" t="s">
        <v>145</v>
      </c>
      <c r="F5" s="80">
        <v>40911</v>
      </c>
      <c r="G5" s="81">
        <v>0.53472222222222221</v>
      </c>
      <c r="H5" s="75" t="s">
        <v>138</v>
      </c>
      <c r="I5" s="82">
        <v>4.166666666666663E-2</v>
      </c>
      <c r="J5" s="83">
        <v>5.0999999999999996</v>
      </c>
      <c r="K5" s="167" t="s">
        <v>148</v>
      </c>
      <c r="L5" s="91" t="s">
        <v>149</v>
      </c>
      <c r="M5" s="84">
        <v>10</v>
      </c>
      <c r="N5" s="85">
        <v>1</v>
      </c>
      <c r="O5" s="84">
        <v>10</v>
      </c>
    </row>
    <row r="6" spans="1:15">
      <c r="A6" s="79">
        <v>3</v>
      </c>
      <c r="B6" s="80">
        <v>40911</v>
      </c>
      <c r="C6" s="81">
        <v>0.58333333333333337</v>
      </c>
      <c r="D6" s="81" t="s">
        <v>144</v>
      </c>
      <c r="E6" s="75" t="s">
        <v>151</v>
      </c>
      <c r="F6" s="80">
        <v>40911</v>
      </c>
      <c r="G6" s="81">
        <v>0.59375</v>
      </c>
      <c r="H6" s="75" t="s">
        <v>138</v>
      </c>
      <c r="I6" s="82">
        <v>1.041666666666663E-2</v>
      </c>
      <c r="J6" s="83">
        <v>5.0999999999999996</v>
      </c>
      <c r="K6" s="167" t="s">
        <v>148</v>
      </c>
      <c r="L6" s="91" t="s">
        <v>149</v>
      </c>
      <c r="M6" s="84">
        <v>10</v>
      </c>
      <c r="N6" s="85">
        <v>1</v>
      </c>
      <c r="O6" s="84">
        <v>10</v>
      </c>
    </row>
    <row r="7" spans="1:15">
      <c r="A7" s="79">
        <v>3</v>
      </c>
      <c r="B7" s="80">
        <v>40911</v>
      </c>
      <c r="C7" s="81">
        <v>0.59375</v>
      </c>
      <c r="D7" s="81" t="s">
        <v>144</v>
      </c>
      <c r="E7" s="75" t="s">
        <v>154</v>
      </c>
      <c r="F7" s="80">
        <v>40911</v>
      </c>
      <c r="G7" s="81">
        <v>0.60416666666666663</v>
      </c>
      <c r="H7" s="75" t="s">
        <v>138</v>
      </c>
      <c r="I7" s="82">
        <v>1.041666666666663E-2</v>
      </c>
      <c r="J7" s="83">
        <v>5.0999999999999996</v>
      </c>
      <c r="K7" s="167" t="s">
        <v>148</v>
      </c>
      <c r="L7" s="91" t="s">
        <v>149</v>
      </c>
      <c r="M7" s="84">
        <v>10</v>
      </c>
      <c r="N7" s="85">
        <v>1</v>
      </c>
      <c r="O7" s="84">
        <v>10</v>
      </c>
    </row>
    <row r="8" spans="1:15">
      <c r="A8" s="79">
        <v>3</v>
      </c>
      <c r="B8" s="80">
        <v>40911</v>
      </c>
      <c r="C8" s="81">
        <v>0.61805555555555558</v>
      </c>
      <c r="D8" s="81" t="s">
        <v>144</v>
      </c>
      <c r="E8" s="75" t="s">
        <v>156</v>
      </c>
      <c r="F8" s="80">
        <v>40911</v>
      </c>
      <c r="G8" s="81">
        <v>0.64583333333333337</v>
      </c>
      <c r="H8" s="75" t="s">
        <v>138</v>
      </c>
      <c r="I8" s="82">
        <v>2.777777777777779E-2</v>
      </c>
      <c r="J8" s="83">
        <v>5.0999999999999996</v>
      </c>
      <c r="K8" s="167" t="s">
        <v>148</v>
      </c>
      <c r="L8" s="91" t="s">
        <v>149</v>
      </c>
      <c r="M8" s="84">
        <v>10</v>
      </c>
      <c r="N8" s="85">
        <v>1</v>
      </c>
      <c r="O8" s="84">
        <v>10</v>
      </c>
    </row>
    <row r="9" spans="1:15" ht="31.5">
      <c r="A9" s="79">
        <v>3</v>
      </c>
      <c r="B9" s="80">
        <v>40911</v>
      </c>
      <c r="C9" s="81">
        <v>0.61805555555555558</v>
      </c>
      <c r="D9" s="81" t="s">
        <v>159</v>
      </c>
      <c r="E9" s="75" t="s">
        <v>156</v>
      </c>
      <c r="F9" s="80">
        <v>40911</v>
      </c>
      <c r="G9" s="81">
        <v>0.64583333333333337</v>
      </c>
      <c r="H9" s="75" t="s">
        <v>125</v>
      </c>
      <c r="I9" s="82">
        <v>2.777777777777779E-2</v>
      </c>
      <c r="J9" s="75">
        <v>3.17</v>
      </c>
      <c r="K9" s="163" t="s">
        <v>160</v>
      </c>
      <c r="L9" s="75" t="s">
        <v>149</v>
      </c>
      <c r="M9" s="84">
        <v>10</v>
      </c>
      <c r="N9" s="85">
        <v>1</v>
      </c>
      <c r="O9" s="84">
        <v>10</v>
      </c>
    </row>
    <row r="10" spans="1:15">
      <c r="A10" s="79">
        <v>3</v>
      </c>
      <c r="B10" s="80">
        <v>40911</v>
      </c>
      <c r="C10" s="81">
        <v>0.61805555555555558</v>
      </c>
      <c r="D10" s="81" t="s">
        <v>159</v>
      </c>
      <c r="E10" s="75" t="s">
        <v>156</v>
      </c>
      <c r="F10" s="80">
        <v>40911</v>
      </c>
      <c r="G10" s="81">
        <v>0.64583333333333337</v>
      </c>
      <c r="H10" s="75" t="s">
        <v>125</v>
      </c>
      <c r="I10" s="82">
        <v>2.777777777777779E-2</v>
      </c>
      <c r="J10" s="75">
        <v>2.4</v>
      </c>
      <c r="K10" s="163" t="s">
        <v>306</v>
      </c>
      <c r="L10" s="75" t="s">
        <v>149</v>
      </c>
      <c r="M10" s="84">
        <v>5</v>
      </c>
      <c r="N10" s="85">
        <v>1</v>
      </c>
      <c r="O10" s="84">
        <v>5</v>
      </c>
    </row>
    <row r="11" spans="1:15">
      <c r="A11" s="79">
        <v>3</v>
      </c>
      <c r="B11" s="80">
        <v>40911</v>
      </c>
      <c r="C11" s="81">
        <v>0.65625</v>
      </c>
      <c r="D11" s="81" t="s">
        <v>144</v>
      </c>
      <c r="E11" s="75" t="s">
        <v>131</v>
      </c>
      <c r="F11" s="80">
        <v>40911</v>
      </c>
      <c r="G11" s="81">
        <v>0.66666666666666663</v>
      </c>
      <c r="H11" s="75" t="s">
        <v>138</v>
      </c>
      <c r="I11" s="82">
        <v>1.041666666666663E-2</v>
      </c>
      <c r="J11" s="83">
        <v>5.0999999999999996</v>
      </c>
      <c r="K11" s="167" t="s">
        <v>148</v>
      </c>
      <c r="L11" s="91" t="s">
        <v>149</v>
      </c>
      <c r="M11" s="84">
        <v>10</v>
      </c>
      <c r="N11" s="85">
        <v>1</v>
      </c>
      <c r="O11" s="84">
        <v>10</v>
      </c>
    </row>
    <row r="12" spans="1:15">
      <c r="A12" s="79">
        <v>3</v>
      </c>
      <c r="B12" s="80">
        <v>40911</v>
      </c>
      <c r="C12" s="81">
        <v>0.65625</v>
      </c>
      <c r="D12" s="81" t="s">
        <v>159</v>
      </c>
      <c r="E12" s="75" t="s">
        <v>131</v>
      </c>
      <c r="F12" s="80">
        <v>40911</v>
      </c>
      <c r="G12" s="81">
        <v>0.66666666666666663</v>
      </c>
      <c r="H12" s="75" t="s">
        <v>125</v>
      </c>
      <c r="I12" s="82">
        <v>1.041666666666663E-2</v>
      </c>
      <c r="J12" s="75">
        <v>2.4</v>
      </c>
      <c r="K12" s="163" t="s">
        <v>306</v>
      </c>
      <c r="L12" s="75" t="s">
        <v>149</v>
      </c>
      <c r="M12" s="84">
        <v>5</v>
      </c>
      <c r="N12" s="85">
        <v>1</v>
      </c>
      <c r="O12" s="84">
        <v>5</v>
      </c>
    </row>
    <row r="13" spans="1:15">
      <c r="A13" s="79">
        <v>4</v>
      </c>
      <c r="B13" s="80">
        <v>40912</v>
      </c>
      <c r="C13" s="81">
        <v>0.25</v>
      </c>
      <c r="D13" s="81" t="s">
        <v>121</v>
      </c>
      <c r="E13" s="75" t="s">
        <v>122</v>
      </c>
      <c r="F13" s="80">
        <v>40912</v>
      </c>
      <c r="G13" s="81">
        <v>0.3125</v>
      </c>
      <c r="H13" s="75" t="s">
        <v>138</v>
      </c>
      <c r="I13" s="82">
        <v>6.25E-2</v>
      </c>
      <c r="J13" s="83">
        <v>5.2</v>
      </c>
      <c r="K13" s="163" t="s">
        <v>123</v>
      </c>
      <c r="L13" s="75" t="s">
        <v>349</v>
      </c>
      <c r="M13" s="84">
        <v>1</v>
      </c>
      <c r="N13" s="85">
        <v>20</v>
      </c>
      <c r="O13" s="84">
        <v>20</v>
      </c>
    </row>
    <row r="14" spans="1:15">
      <c r="A14" s="79">
        <v>4</v>
      </c>
      <c r="B14" s="80">
        <v>40912</v>
      </c>
      <c r="C14" s="81">
        <v>0.375</v>
      </c>
      <c r="D14" s="81" t="s">
        <v>144</v>
      </c>
      <c r="E14" s="75" t="s">
        <v>156</v>
      </c>
      <c r="F14" s="80">
        <v>40912</v>
      </c>
      <c r="G14" s="81">
        <v>0.66666666666666663</v>
      </c>
      <c r="H14" s="75" t="s">
        <v>138</v>
      </c>
      <c r="I14" s="82">
        <v>0.29166666666666663</v>
      </c>
      <c r="J14" s="83">
        <v>5.0999999999999996</v>
      </c>
      <c r="K14" s="167" t="s">
        <v>148</v>
      </c>
      <c r="L14" s="91" t="s">
        <v>149</v>
      </c>
      <c r="M14" s="84">
        <v>10</v>
      </c>
      <c r="N14" s="85">
        <v>1</v>
      </c>
      <c r="O14" s="84">
        <v>10</v>
      </c>
    </row>
    <row r="15" spans="1:15">
      <c r="A15" s="79">
        <v>4</v>
      </c>
      <c r="B15" s="80">
        <v>40912</v>
      </c>
      <c r="C15" s="81">
        <v>0.375</v>
      </c>
      <c r="D15" s="81" t="s">
        <v>159</v>
      </c>
      <c r="E15" s="75" t="s">
        <v>156</v>
      </c>
      <c r="F15" s="80">
        <v>40912</v>
      </c>
      <c r="G15" s="81">
        <v>0.39583333333333331</v>
      </c>
      <c r="H15" s="75" t="s">
        <v>125</v>
      </c>
      <c r="I15" s="82">
        <v>2.0833333333333315E-2</v>
      </c>
      <c r="J15" s="75">
        <v>1.28</v>
      </c>
      <c r="K15" s="163" t="s">
        <v>399</v>
      </c>
      <c r="L15" s="75" t="s">
        <v>149</v>
      </c>
      <c r="M15" s="84">
        <v>20</v>
      </c>
      <c r="N15" s="85">
        <v>1</v>
      </c>
      <c r="O15" s="84">
        <v>20</v>
      </c>
    </row>
    <row r="16" spans="1:15">
      <c r="A16" s="79">
        <v>4</v>
      </c>
      <c r="B16" s="80">
        <v>40912</v>
      </c>
      <c r="C16" s="92">
        <v>0.59861111111111109</v>
      </c>
      <c r="D16" s="81" t="s">
        <v>144</v>
      </c>
      <c r="E16" s="75" t="s">
        <v>177</v>
      </c>
      <c r="F16" s="80">
        <v>40912</v>
      </c>
      <c r="G16" s="92">
        <v>0.70833333333333337</v>
      </c>
      <c r="H16" s="75" t="s">
        <v>138</v>
      </c>
      <c r="I16" s="82">
        <v>0.10972222222222228</v>
      </c>
      <c r="J16" s="83">
        <v>5.0999999999999996</v>
      </c>
      <c r="K16" s="167" t="s">
        <v>148</v>
      </c>
      <c r="L16" s="91" t="s">
        <v>149</v>
      </c>
      <c r="M16" s="84">
        <v>10</v>
      </c>
      <c r="N16" s="85">
        <v>1</v>
      </c>
      <c r="O16" s="84">
        <v>10</v>
      </c>
    </row>
    <row r="17" spans="1:15">
      <c r="A17" s="79">
        <v>4</v>
      </c>
      <c r="B17" s="80">
        <v>40912</v>
      </c>
      <c r="C17" s="81">
        <v>0.625</v>
      </c>
      <c r="D17" s="81" t="s">
        <v>159</v>
      </c>
      <c r="E17" s="75" t="s">
        <v>177</v>
      </c>
      <c r="F17" s="80">
        <v>40912</v>
      </c>
      <c r="G17" s="81">
        <v>0.66666666666666663</v>
      </c>
      <c r="H17" s="75" t="s">
        <v>125</v>
      </c>
      <c r="I17" s="82">
        <v>4.166666666666663E-2</v>
      </c>
      <c r="J17" s="75">
        <v>4.4000000000000004</v>
      </c>
      <c r="K17" s="163" t="s">
        <v>180</v>
      </c>
      <c r="L17" s="75" t="s">
        <v>149</v>
      </c>
      <c r="M17" s="84">
        <v>10</v>
      </c>
      <c r="N17" s="85">
        <v>1</v>
      </c>
      <c r="O17" s="84">
        <v>10</v>
      </c>
    </row>
    <row r="18" spans="1:15" ht="31.5">
      <c r="A18" s="79">
        <v>4</v>
      </c>
      <c r="B18" s="80">
        <v>40912</v>
      </c>
      <c r="C18" s="81">
        <v>0.66666666666666663</v>
      </c>
      <c r="D18" s="81" t="s">
        <v>159</v>
      </c>
      <c r="E18" s="75" t="s">
        <v>177</v>
      </c>
      <c r="F18" s="80">
        <v>40912</v>
      </c>
      <c r="G18" s="81">
        <v>0.72916666666666663</v>
      </c>
      <c r="H18" s="75" t="s">
        <v>125</v>
      </c>
      <c r="I18" s="82">
        <v>6.25E-2</v>
      </c>
      <c r="J18" s="75">
        <v>2.4300000000000002</v>
      </c>
      <c r="K18" s="163" t="s">
        <v>181</v>
      </c>
      <c r="L18" s="75" t="s">
        <v>149</v>
      </c>
      <c r="M18" s="84">
        <v>20</v>
      </c>
      <c r="N18" s="85">
        <v>1</v>
      </c>
      <c r="O18" s="84">
        <v>20</v>
      </c>
    </row>
    <row r="19" spans="1:15" ht="31.5">
      <c r="A19" s="79">
        <v>4</v>
      </c>
      <c r="B19" s="80">
        <v>40912</v>
      </c>
      <c r="C19" s="81">
        <v>0.66666666666666663</v>
      </c>
      <c r="D19" s="81" t="s">
        <v>159</v>
      </c>
      <c r="E19" s="75" t="s">
        <v>177</v>
      </c>
      <c r="F19" s="80">
        <v>40912</v>
      </c>
      <c r="G19" s="81">
        <v>0.72916666666666663</v>
      </c>
      <c r="H19" s="75" t="s">
        <v>125</v>
      </c>
      <c r="I19" s="82">
        <v>6.25E-2</v>
      </c>
      <c r="J19" s="75">
        <v>1.1100000000000001</v>
      </c>
      <c r="K19" s="163" t="s">
        <v>182</v>
      </c>
      <c r="L19" s="75" t="s">
        <v>299</v>
      </c>
      <c r="M19" s="84">
        <v>1.5</v>
      </c>
      <c r="N19" s="85">
        <v>3</v>
      </c>
      <c r="O19" s="84">
        <v>4.5</v>
      </c>
    </row>
    <row r="20" spans="1:15" ht="31.5">
      <c r="A20" s="79">
        <v>4</v>
      </c>
      <c r="B20" s="80">
        <v>40912</v>
      </c>
      <c r="C20" s="81">
        <v>0.66666666666666663</v>
      </c>
      <c r="D20" s="81" t="s">
        <v>159</v>
      </c>
      <c r="E20" s="75" t="s">
        <v>177</v>
      </c>
      <c r="F20" s="80">
        <v>40912</v>
      </c>
      <c r="G20" s="81">
        <v>0.72916666666666663</v>
      </c>
      <c r="H20" s="75" t="s">
        <v>125</v>
      </c>
      <c r="I20" s="82">
        <v>6.25E-2</v>
      </c>
      <c r="J20" s="75">
        <v>1.25</v>
      </c>
      <c r="K20" s="163" t="s">
        <v>183</v>
      </c>
      <c r="L20" s="75" t="s">
        <v>297</v>
      </c>
      <c r="M20" s="84">
        <v>5</v>
      </c>
      <c r="N20" s="85">
        <v>1</v>
      </c>
      <c r="O20" s="84">
        <v>5</v>
      </c>
    </row>
    <row r="21" spans="1:15">
      <c r="A21" s="79">
        <v>5</v>
      </c>
      <c r="B21" s="80">
        <v>40913</v>
      </c>
      <c r="C21" s="81">
        <v>0.25</v>
      </c>
      <c r="D21" s="81" t="s">
        <v>121</v>
      </c>
      <c r="E21" s="75" t="s">
        <v>122</v>
      </c>
      <c r="F21" s="80">
        <v>40913</v>
      </c>
      <c r="G21" s="81">
        <v>0.3125</v>
      </c>
      <c r="H21" s="75" t="s">
        <v>190</v>
      </c>
      <c r="I21" s="82">
        <v>6.25E-2</v>
      </c>
      <c r="J21" s="83">
        <v>5.2</v>
      </c>
      <c r="K21" s="163" t="s">
        <v>123</v>
      </c>
      <c r="L21" s="75" t="s">
        <v>349</v>
      </c>
      <c r="M21" s="84">
        <v>1</v>
      </c>
      <c r="N21" s="85">
        <v>20</v>
      </c>
      <c r="O21" s="84">
        <v>20</v>
      </c>
    </row>
    <row r="22" spans="1:15">
      <c r="A22" s="79">
        <v>5</v>
      </c>
      <c r="B22" s="93">
        <v>40913</v>
      </c>
      <c r="C22" s="92">
        <v>0.30902777777777779</v>
      </c>
      <c r="D22" s="81" t="s">
        <v>144</v>
      </c>
      <c r="E22" s="87" t="s">
        <v>191</v>
      </c>
      <c r="F22" s="80">
        <v>40913</v>
      </c>
      <c r="G22" s="92">
        <v>0.41666666666666669</v>
      </c>
      <c r="H22" s="75" t="s">
        <v>190</v>
      </c>
      <c r="I22" s="82">
        <v>0.1076388888888889</v>
      </c>
      <c r="J22" s="83">
        <v>5.0999999999999996</v>
      </c>
      <c r="K22" s="167" t="s">
        <v>148</v>
      </c>
      <c r="L22" s="91" t="s">
        <v>149</v>
      </c>
      <c r="M22" s="84">
        <v>10</v>
      </c>
      <c r="N22" s="85">
        <v>1</v>
      </c>
      <c r="O22" s="84">
        <v>10</v>
      </c>
    </row>
    <row r="23" spans="1:15">
      <c r="A23" s="79">
        <v>5</v>
      </c>
      <c r="B23" s="80">
        <v>40913</v>
      </c>
      <c r="C23" s="81">
        <v>0.375</v>
      </c>
      <c r="D23" s="81" t="s">
        <v>144</v>
      </c>
      <c r="E23" s="75" t="s">
        <v>145</v>
      </c>
      <c r="F23" s="80">
        <v>40913</v>
      </c>
      <c r="G23" s="81">
        <v>0.41666666666666669</v>
      </c>
      <c r="H23" s="75" t="s">
        <v>190</v>
      </c>
      <c r="I23" s="82">
        <v>4.1666666666666685E-2</v>
      </c>
      <c r="J23" s="83">
        <v>5.0999999999999996</v>
      </c>
      <c r="K23" s="167" t="s">
        <v>148</v>
      </c>
      <c r="L23" s="91" t="s">
        <v>149</v>
      </c>
      <c r="M23" s="84">
        <v>10</v>
      </c>
      <c r="N23" s="85">
        <v>1</v>
      </c>
      <c r="O23" s="84">
        <v>10</v>
      </c>
    </row>
    <row r="24" spans="1:15">
      <c r="A24" s="79">
        <v>5</v>
      </c>
      <c r="B24" s="80">
        <v>40913</v>
      </c>
      <c r="C24" s="81">
        <v>0.41666666666666669</v>
      </c>
      <c r="D24" s="81" t="s">
        <v>144</v>
      </c>
      <c r="E24" s="75" t="s">
        <v>194</v>
      </c>
      <c r="F24" s="80">
        <v>40913</v>
      </c>
      <c r="G24" s="81">
        <v>0.4375</v>
      </c>
      <c r="H24" s="75" t="s">
        <v>190</v>
      </c>
      <c r="I24" s="82">
        <v>2.0833333333333315E-2</v>
      </c>
      <c r="J24" s="83">
        <v>5.0999999999999996</v>
      </c>
      <c r="K24" s="167" t="s">
        <v>148</v>
      </c>
      <c r="L24" s="91" t="s">
        <v>149</v>
      </c>
      <c r="M24" s="84">
        <v>10</v>
      </c>
      <c r="N24" s="85">
        <v>1</v>
      </c>
      <c r="O24" s="84">
        <v>10</v>
      </c>
    </row>
    <row r="25" spans="1:15">
      <c r="A25" s="79">
        <v>5</v>
      </c>
      <c r="B25" s="80">
        <v>40913</v>
      </c>
      <c r="C25" s="81">
        <v>0.4375</v>
      </c>
      <c r="D25" s="81" t="s">
        <v>144</v>
      </c>
      <c r="E25" s="75" t="s">
        <v>197</v>
      </c>
      <c r="F25" s="80">
        <v>40913</v>
      </c>
      <c r="G25" s="81">
        <v>0.5</v>
      </c>
      <c r="H25" s="75" t="s">
        <v>190</v>
      </c>
      <c r="I25" s="82">
        <v>6.25E-2</v>
      </c>
      <c r="J25" s="83">
        <v>5.0999999999999996</v>
      </c>
      <c r="K25" s="167" t="s">
        <v>148</v>
      </c>
      <c r="L25" s="91" t="s">
        <v>149</v>
      </c>
      <c r="M25" s="84">
        <v>10</v>
      </c>
      <c r="N25" s="85">
        <v>1</v>
      </c>
      <c r="O25" s="84">
        <v>10</v>
      </c>
    </row>
    <row r="26" spans="1:15">
      <c r="A26" s="79">
        <v>5</v>
      </c>
      <c r="B26" s="93">
        <v>40913</v>
      </c>
      <c r="C26" s="92">
        <v>0.53333333333333333</v>
      </c>
      <c r="D26" s="81" t="s">
        <v>144</v>
      </c>
      <c r="E26" s="87" t="s">
        <v>200</v>
      </c>
      <c r="F26" s="80">
        <v>40913</v>
      </c>
      <c r="G26" s="92">
        <v>0.5625</v>
      </c>
      <c r="H26" s="75" t="s">
        <v>190</v>
      </c>
      <c r="I26" s="82">
        <v>2.9166666666666674E-2</v>
      </c>
      <c r="J26" s="83">
        <v>5.0999999999999996</v>
      </c>
      <c r="K26" s="167" t="s">
        <v>148</v>
      </c>
      <c r="L26" s="91" t="s">
        <v>149</v>
      </c>
      <c r="M26" s="84">
        <v>10</v>
      </c>
      <c r="N26" s="85">
        <v>1</v>
      </c>
      <c r="O26" s="84">
        <v>10</v>
      </c>
    </row>
    <row r="27" spans="1:15">
      <c r="A27" s="79">
        <v>5</v>
      </c>
      <c r="B27" s="80">
        <v>40913</v>
      </c>
      <c r="C27" s="81">
        <v>0.5625</v>
      </c>
      <c r="D27" s="81" t="s">
        <v>144</v>
      </c>
      <c r="E27" s="75" t="s">
        <v>151</v>
      </c>
      <c r="F27" s="80">
        <v>40913</v>
      </c>
      <c r="G27" s="81">
        <v>0.58333333333333337</v>
      </c>
      <c r="H27" s="75" t="s">
        <v>190</v>
      </c>
      <c r="I27" s="82">
        <v>2.083333333333337E-2</v>
      </c>
      <c r="J27" s="83">
        <v>5.0999999999999996</v>
      </c>
      <c r="K27" s="167" t="s">
        <v>148</v>
      </c>
      <c r="L27" s="91" t="s">
        <v>149</v>
      </c>
      <c r="M27" s="84">
        <v>10</v>
      </c>
      <c r="N27" s="85">
        <v>1</v>
      </c>
      <c r="O27" s="84">
        <v>10</v>
      </c>
    </row>
    <row r="28" spans="1:15">
      <c r="A28" s="79">
        <v>5</v>
      </c>
      <c r="B28" s="80">
        <v>40913</v>
      </c>
      <c r="C28" s="81">
        <v>0.58333333333333337</v>
      </c>
      <c r="D28" s="81" t="s">
        <v>144</v>
      </c>
      <c r="E28" s="75" t="s">
        <v>197</v>
      </c>
      <c r="F28" s="80">
        <v>40913</v>
      </c>
      <c r="G28" s="81">
        <v>0.625</v>
      </c>
      <c r="H28" s="75" t="s">
        <v>190</v>
      </c>
      <c r="I28" s="82">
        <v>4.166666666666663E-2</v>
      </c>
      <c r="J28" s="83">
        <v>5.0999999999999996</v>
      </c>
      <c r="K28" s="167" t="s">
        <v>148</v>
      </c>
      <c r="L28" s="91" t="s">
        <v>149</v>
      </c>
      <c r="M28" s="84">
        <v>10</v>
      </c>
      <c r="N28" s="85">
        <v>1</v>
      </c>
      <c r="O28" s="84">
        <v>10</v>
      </c>
    </row>
    <row r="29" spans="1:15">
      <c r="A29" s="79">
        <v>6</v>
      </c>
      <c r="B29" s="80">
        <v>40914</v>
      </c>
      <c r="C29" s="81">
        <v>0.25</v>
      </c>
      <c r="D29" s="81" t="s">
        <v>121</v>
      </c>
      <c r="E29" s="75" t="s">
        <v>122</v>
      </c>
      <c r="F29" s="80">
        <v>40914</v>
      </c>
      <c r="G29" s="81">
        <v>0.3125</v>
      </c>
      <c r="H29" s="75" t="s">
        <v>190</v>
      </c>
      <c r="I29" s="82">
        <v>6.25E-2</v>
      </c>
      <c r="J29" s="83">
        <v>5.2</v>
      </c>
      <c r="K29" s="163" t="s">
        <v>123</v>
      </c>
      <c r="L29" s="75" t="s">
        <v>349</v>
      </c>
      <c r="M29" s="84">
        <v>1</v>
      </c>
      <c r="N29" s="85">
        <v>20</v>
      </c>
      <c r="O29" s="84">
        <v>20</v>
      </c>
    </row>
    <row r="30" spans="1:15">
      <c r="A30" s="79">
        <v>6</v>
      </c>
      <c r="B30" s="93">
        <v>40914</v>
      </c>
      <c r="C30" s="92">
        <v>0.27083333333333331</v>
      </c>
      <c r="D30" s="81" t="s">
        <v>144</v>
      </c>
      <c r="E30" s="87" t="s">
        <v>204</v>
      </c>
      <c r="F30" s="80">
        <v>40914</v>
      </c>
      <c r="G30" s="92">
        <v>0.31944444444444448</v>
      </c>
      <c r="H30" s="75" t="s">
        <v>190</v>
      </c>
      <c r="I30" s="82">
        <v>4.861111111111116E-2</v>
      </c>
      <c r="J30" s="83">
        <v>5.0999999999999996</v>
      </c>
      <c r="K30" s="167" t="s">
        <v>148</v>
      </c>
      <c r="L30" s="91" t="s">
        <v>149</v>
      </c>
      <c r="M30" s="84">
        <v>10</v>
      </c>
      <c r="N30" s="85">
        <v>1</v>
      </c>
      <c r="O30" s="84">
        <v>10</v>
      </c>
    </row>
    <row r="31" spans="1:15">
      <c r="A31" s="79">
        <v>6</v>
      </c>
      <c r="B31" s="93">
        <v>40914</v>
      </c>
      <c r="C31" s="92">
        <v>0.27083333333333331</v>
      </c>
      <c r="D31" s="81" t="s">
        <v>159</v>
      </c>
      <c r="E31" s="87" t="s">
        <v>204</v>
      </c>
      <c r="F31" s="80">
        <v>40914</v>
      </c>
      <c r="G31" s="92">
        <v>0.31944444444444448</v>
      </c>
      <c r="H31" s="75" t="s">
        <v>190</v>
      </c>
      <c r="I31" s="82">
        <v>4.861111111111116E-2</v>
      </c>
      <c r="J31" s="75">
        <v>2.27</v>
      </c>
      <c r="K31" s="163" t="s">
        <v>206</v>
      </c>
      <c r="L31" s="75" t="s">
        <v>149</v>
      </c>
      <c r="M31" s="84">
        <v>4.4000000000000004</v>
      </c>
      <c r="N31" s="85">
        <v>1</v>
      </c>
      <c r="O31" s="84">
        <v>4.4000000000000004</v>
      </c>
    </row>
    <row r="32" spans="1:15">
      <c r="A32" s="79">
        <v>7</v>
      </c>
      <c r="B32" s="80">
        <v>40915</v>
      </c>
      <c r="C32" s="81">
        <v>0.25</v>
      </c>
      <c r="D32" s="81" t="s">
        <v>121</v>
      </c>
      <c r="E32" s="75" t="s">
        <v>122</v>
      </c>
      <c r="F32" s="80">
        <v>40915</v>
      </c>
      <c r="G32" s="81">
        <v>0.3125</v>
      </c>
      <c r="H32" s="75" t="s">
        <v>190</v>
      </c>
      <c r="I32" s="82">
        <v>6.25E-2</v>
      </c>
      <c r="J32" s="83">
        <v>5.2</v>
      </c>
      <c r="K32" s="163" t="s">
        <v>123</v>
      </c>
      <c r="L32" s="75" t="s">
        <v>349</v>
      </c>
      <c r="M32" s="84">
        <v>1</v>
      </c>
      <c r="N32" s="85">
        <v>20</v>
      </c>
      <c r="O32" s="84">
        <v>20</v>
      </c>
    </row>
    <row r="33" spans="1:15">
      <c r="A33" s="79">
        <v>1</v>
      </c>
      <c r="B33" s="80">
        <v>40916</v>
      </c>
      <c r="C33" s="81">
        <v>0.25</v>
      </c>
      <c r="D33" s="81" t="s">
        <v>121</v>
      </c>
      <c r="E33" s="75" t="s">
        <v>122</v>
      </c>
      <c r="F33" s="80">
        <v>40916</v>
      </c>
      <c r="G33" s="81">
        <v>0.3125</v>
      </c>
      <c r="H33" s="75" t="s">
        <v>190</v>
      </c>
      <c r="I33" s="82">
        <v>6.25E-2</v>
      </c>
      <c r="J33" s="83">
        <v>5.2</v>
      </c>
      <c r="K33" s="163" t="s">
        <v>123</v>
      </c>
      <c r="L33" s="75" t="s">
        <v>349</v>
      </c>
      <c r="M33" s="84">
        <v>1</v>
      </c>
      <c r="N33" s="85">
        <v>20</v>
      </c>
      <c r="O33" s="84">
        <v>20</v>
      </c>
    </row>
    <row r="34" spans="1:15">
      <c r="A34" s="79">
        <v>1</v>
      </c>
      <c r="B34" s="80">
        <v>40916</v>
      </c>
      <c r="C34" s="81">
        <v>0.60416666666666663</v>
      </c>
      <c r="D34" s="81" t="s">
        <v>144</v>
      </c>
      <c r="E34" s="75" t="s">
        <v>194</v>
      </c>
      <c r="F34" s="80">
        <v>40916</v>
      </c>
      <c r="G34" s="81">
        <v>0.625</v>
      </c>
      <c r="H34" s="75" t="s">
        <v>190</v>
      </c>
      <c r="I34" s="82">
        <v>2.083333333333337E-2</v>
      </c>
      <c r="J34" s="83">
        <v>5.0999999999999996</v>
      </c>
      <c r="K34" s="167" t="s">
        <v>148</v>
      </c>
      <c r="L34" s="91" t="s">
        <v>149</v>
      </c>
      <c r="M34" s="84">
        <v>10</v>
      </c>
      <c r="N34" s="85">
        <v>1</v>
      </c>
      <c r="O34" s="84">
        <v>10</v>
      </c>
    </row>
    <row r="35" spans="1:15">
      <c r="A35" s="79">
        <v>2</v>
      </c>
      <c r="B35" s="80">
        <v>40917</v>
      </c>
      <c r="C35" s="81">
        <v>0.25</v>
      </c>
      <c r="D35" s="81" t="s">
        <v>121</v>
      </c>
      <c r="E35" s="75" t="s">
        <v>122</v>
      </c>
      <c r="F35" s="80">
        <v>40917</v>
      </c>
      <c r="G35" s="81">
        <v>0.3125</v>
      </c>
      <c r="H35" s="75" t="s">
        <v>190</v>
      </c>
      <c r="I35" s="82">
        <v>6.25E-2</v>
      </c>
      <c r="J35" s="83">
        <v>5.2</v>
      </c>
      <c r="K35" s="163" t="s">
        <v>123</v>
      </c>
      <c r="L35" s="75" t="s">
        <v>349</v>
      </c>
      <c r="M35" s="84">
        <v>1</v>
      </c>
      <c r="N35" s="85">
        <v>20</v>
      </c>
      <c r="O35" s="84">
        <v>20</v>
      </c>
    </row>
    <row r="36" spans="1:15">
      <c r="A36" s="79">
        <v>2</v>
      </c>
      <c r="B36" s="80">
        <v>40917</v>
      </c>
      <c r="C36" s="81">
        <v>0.375</v>
      </c>
      <c r="D36" s="81" t="s">
        <v>144</v>
      </c>
      <c r="E36" s="75" t="s">
        <v>208</v>
      </c>
      <c r="F36" s="80">
        <v>40917</v>
      </c>
      <c r="G36" s="92">
        <v>0.40277777777777773</v>
      </c>
      <c r="H36" s="75" t="s">
        <v>210</v>
      </c>
      <c r="I36" s="82">
        <v>2.7777777777777735E-2</v>
      </c>
      <c r="J36" s="83">
        <v>5.0999999999999996</v>
      </c>
      <c r="K36" s="167" t="s">
        <v>148</v>
      </c>
      <c r="L36" s="91" t="s">
        <v>149</v>
      </c>
      <c r="M36" s="84">
        <v>10</v>
      </c>
      <c r="N36" s="85">
        <v>1</v>
      </c>
      <c r="O36" s="84">
        <v>10</v>
      </c>
    </row>
    <row r="37" spans="1:15">
      <c r="A37" s="79">
        <v>2</v>
      </c>
      <c r="B37" s="80">
        <v>40917</v>
      </c>
      <c r="C37" s="81">
        <v>0.41666666666666669</v>
      </c>
      <c r="D37" s="81" t="s">
        <v>144</v>
      </c>
      <c r="E37" s="75" t="s">
        <v>213</v>
      </c>
      <c r="F37" s="80">
        <v>40917</v>
      </c>
      <c r="G37" s="81">
        <v>0.4375</v>
      </c>
      <c r="H37" s="75" t="s">
        <v>190</v>
      </c>
      <c r="I37" s="82">
        <v>2.0833333333333315E-2</v>
      </c>
      <c r="J37" s="83">
        <v>5.0999999999999996</v>
      </c>
      <c r="K37" s="167" t="s">
        <v>148</v>
      </c>
      <c r="L37" s="91" t="s">
        <v>149</v>
      </c>
      <c r="M37" s="84">
        <v>10</v>
      </c>
      <c r="N37" s="85">
        <v>1</v>
      </c>
      <c r="O37" s="84">
        <v>10</v>
      </c>
    </row>
    <row r="38" spans="1:15">
      <c r="A38" s="79">
        <v>2</v>
      </c>
      <c r="B38" s="80">
        <v>40917</v>
      </c>
      <c r="C38" s="81">
        <v>0.59722222222222221</v>
      </c>
      <c r="D38" s="81" t="s">
        <v>144</v>
      </c>
      <c r="E38" s="75" t="s">
        <v>217</v>
      </c>
      <c r="F38" s="80">
        <v>40917</v>
      </c>
      <c r="G38" s="81">
        <v>0.625</v>
      </c>
      <c r="H38" s="75" t="s">
        <v>138</v>
      </c>
      <c r="I38" s="82">
        <v>2.777777777777779E-2</v>
      </c>
      <c r="J38" s="83">
        <v>5.0999999999999996</v>
      </c>
      <c r="K38" s="167" t="s">
        <v>148</v>
      </c>
      <c r="L38" s="91" t="s">
        <v>149</v>
      </c>
      <c r="M38" s="84">
        <v>10</v>
      </c>
      <c r="N38" s="85">
        <v>1</v>
      </c>
      <c r="O38" s="84">
        <v>10</v>
      </c>
    </row>
    <row r="39" spans="1:15">
      <c r="A39" s="79">
        <v>2</v>
      </c>
      <c r="B39" s="80">
        <v>40917</v>
      </c>
      <c r="C39" s="81">
        <v>0.64583333333333337</v>
      </c>
      <c r="D39" s="81" t="s">
        <v>144</v>
      </c>
      <c r="E39" s="75" t="s">
        <v>217</v>
      </c>
      <c r="F39" s="80">
        <v>40917</v>
      </c>
      <c r="G39" s="81">
        <v>0.66666666666666663</v>
      </c>
      <c r="H39" s="75" t="s">
        <v>138</v>
      </c>
      <c r="I39" s="82">
        <v>2.0833333333333259E-2</v>
      </c>
      <c r="J39" s="83">
        <v>5.0999999999999996</v>
      </c>
      <c r="K39" s="167" t="s">
        <v>148</v>
      </c>
      <c r="L39" s="91" t="s">
        <v>149</v>
      </c>
      <c r="M39" s="84">
        <v>10</v>
      </c>
      <c r="N39" s="85">
        <v>1</v>
      </c>
      <c r="O39" s="84">
        <v>10</v>
      </c>
    </row>
    <row r="40" spans="1:15">
      <c r="A40" s="79">
        <v>2</v>
      </c>
      <c r="B40" s="80">
        <v>40917</v>
      </c>
      <c r="C40" s="92">
        <v>0.64583333333333337</v>
      </c>
      <c r="D40" s="81" t="s">
        <v>144</v>
      </c>
      <c r="E40" s="75" t="s">
        <v>221</v>
      </c>
      <c r="F40" s="80">
        <v>40917</v>
      </c>
      <c r="G40" s="81">
        <v>0.6875</v>
      </c>
      <c r="H40" s="75" t="s">
        <v>138</v>
      </c>
      <c r="I40" s="82">
        <v>4.166666666666663E-2</v>
      </c>
      <c r="J40" s="83">
        <v>5.0999999999999996</v>
      </c>
      <c r="K40" s="167" t="s">
        <v>148</v>
      </c>
      <c r="L40" s="91" t="s">
        <v>149</v>
      </c>
      <c r="M40" s="84">
        <v>10</v>
      </c>
      <c r="N40" s="85">
        <v>1</v>
      </c>
      <c r="O40" s="84">
        <v>10</v>
      </c>
    </row>
    <row r="41" spans="1:15">
      <c r="A41" s="79">
        <v>2</v>
      </c>
      <c r="B41" s="80">
        <v>40917</v>
      </c>
      <c r="C41" s="81">
        <v>0.66666666666666663</v>
      </c>
      <c r="D41" s="81" t="s">
        <v>159</v>
      </c>
      <c r="E41" s="75" t="s">
        <v>221</v>
      </c>
      <c r="F41" s="80">
        <v>40917</v>
      </c>
      <c r="G41" s="81">
        <v>0.6875</v>
      </c>
      <c r="H41" s="75" t="s">
        <v>125</v>
      </c>
      <c r="I41" s="82">
        <v>2.083333333333337E-2</v>
      </c>
      <c r="J41" s="75">
        <v>1.26</v>
      </c>
      <c r="K41" s="163" t="s">
        <v>223</v>
      </c>
      <c r="L41" s="75" t="s">
        <v>346</v>
      </c>
      <c r="M41" s="84">
        <v>20</v>
      </c>
      <c r="N41" s="85">
        <v>0.5</v>
      </c>
      <c r="O41" s="84">
        <v>10</v>
      </c>
    </row>
    <row r="42" spans="1:15">
      <c r="A42" s="79">
        <v>2</v>
      </c>
      <c r="B42" s="80">
        <v>40917</v>
      </c>
      <c r="C42" s="81">
        <v>0.66666666666666663</v>
      </c>
      <c r="D42" s="81" t="s">
        <v>159</v>
      </c>
      <c r="E42" s="75" t="s">
        <v>221</v>
      </c>
      <c r="F42" s="80">
        <v>40917</v>
      </c>
      <c r="G42" s="81">
        <v>0.6875</v>
      </c>
      <c r="H42" s="75" t="s">
        <v>125</v>
      </c>
      <c r="I42" s="82">
        <v>2.083333333333337E-2</v>
      </c>
      <c r="J42" s="75">
        <v>1.26</v>
      </c>
      <c r="K42" s="163" t="s">
        <v>223</v>
      </c>
      <c r="L42" s="75" t="s">
        <v>346</v>
      </c>
      <c r="M42" s="84">
        <v>20</v>
      </c>
      <c r="N42" s="85">
        <v>0.5</v>
      </c>
      <c r="O42" s="84">
        <v>10</v>
      </c>
    </row>
    <row r="43" spans="1:15">
      <c r="A43" s="79">
        <v>2</v>
      </c>
      <c r="B43" s="80">
        <v>40917</v>
      </c>
      <c r="C43" s="92">
        <v>0.64583333333333337</v>
      </c>
      <c r="D43" s="81" t="s">
        <v>144</v>
      </c>
      <c r="E43" s="75" t="s">
        <v>224</v>
      </c>
      <c r="F43" s="80">
        <v>40917</v>
      </c>
      <c r="G43" s="81">
        <v>0.70833333333333337</v>
      </c>
      <c r="H43" s="75" t="s">
        <v>138</v>
      </c>
      <c r="I43" s="82">
        <v>6.25E-2</v>
      </c>
      <c r="J43" s="83">
        <v>5.0999999999999996</v>
      </c>
      <c r="K43" s="167" t="s">
        <v>148</v>
      </c>
      <c r="L43" s="91" t="s">
        <v>149</v>
      </c>
      <c r="M43" s="84">
        <v>10</v>
      </c>
      <c r="N43" s="85">
        <v>1</v>
      </c>
      <c r="O43" s="84">
        <v>10</v>
      </c>
    </row>
    <row r="44" spans="1:15">
      <c r="A44" s="79">
        <v>2</v>
      </c>
      <c r="B44" s="80">
        <v>40917</v>
      </c>
      <c r="C44" s="92">
        <v>0.64583333333333337</v>
      </c>
      <c r="D44" s="81" t="s">
        <v>159</v>
      </c>
      <c r="E44" s="75" t="s">
        <v>224</v>
      </c>
      <c r="F44" s="80">
        <v>40917</v>
      </c>
      <c r="G44" s="81">
        <v>0.70833333333333337</v>
      </c>
      <c r="H44" s="75" t="s">
        <v>138</v>
      </c>
      <c r="I44" s="82">
        <v>6.25E-2</v>
      </c>
      <c r="J44" s="75">
        <v>1.26</v>
      </c>
      <c r="K44" s="163" t="s">
        <v>223</v>
      </c>
      <c r="L44" s="75" t="s">
        <v>346</v>
      </c>
      <c r="M44" s="84">
        <v>20</v>
      </c>
      <c r="N44" s="85">
        <v>0.5</v>
      </c>
      <c r="O44" s="84">
        <v>10</v>
      </c>
    </row>
    <row r="45" spans="1:15">
      <c r="A45" s="79">
        <v>3</v>
      </c>
      <c r="B45" s="80">
        <v>40918</v>
      </c>
      <c r="C45" s="81">
        <v>0.25</v>
      </c>
      <c r="D45" s="81" t="s">
        <v>121</v>
      </c>
      <c r="E45" s="75" t="s">
        <v>122</v>
      </c>
      <c r="F45" s="80">
        <v>40918</v>
      </c>
      <c r="G45" s="81">
        <v>0.3125</v>
      </c>
      <c r="H45" s="75" t="s">
        <v>138</v>
      </c>
      <c r="I45" s="82">
        <v>6.25E-2</v>
      </c>
      <c r="J45" s="83">
        <v>5.2</v>
      </c>
      <c r="K45" s="163" t="s">
        <v>123</v>
      </c>
      <c r="L45" s="75" t="s">
        <v>349</v>
      </c>
      <c r="M45" s="84">
        <v>1</v>
      </c>
      <c r="N45" s="85">
        <v>20</v>
      </c>
      <c r="O45" s="84">
        <v>20</v>
      </c>
    </row>
    <row r="46" spans="1:15">
      <c r="A46" s="79">
        <v>4</v>
      </c>
      <c r="B46" s="80">
        <v>40919</v>
      </c>
      <c r="C46" s="81">
        <v>0.25</v>
      </c>
      <c r="D46" s="81" t="s">
        <v>121</v>
      </c>
      <c r="E46" s="75" t="s">
        <v>122</v>
      </c>
      <c r="F46" s="80">
        <v>40919</v>
      </c>
      <c r="G46" s="81">
        <v>0.3125</v>
      </c>
      <c r="H46" s="75" t="s">
        <v>138</v>
      </c>
      <c r="I46" s="82">
        <v>6.25E-2</v>
      </c>
      <c r="J46" s="83">
        <v>5.2</v>
      </c>
      <c r="K46" s="163" t="s">
        <v>123</v>
      </c>
      <c r="L46" s="75" t="s">
        <v>349</v>
      </c>
      <c r="M46" s="84">
        <v>1</v>
      </c>
      <c r="N46" s="85">
        <v>20</v>
      </c>
      <c r="O46" s="84">
        <v>20</v>
      </c>
    </row>
    <row r="47" spans="1:15">
      <c r="A47" s="79">
        <v>5</v>
      </c>
      <c r="B47" s="93">
        <v>40920</v>
      </c>
      <c r="C47" s="81">
        <v>0.25</v>
      </c>
      <c r="D47" s="81" t="s">
        <v>121</v>
      </c>
      <c r="E47" s="75" t="s">
        <v>122</v>
      </c>
      <c r="F47" s="80">
        <v>40920</v>
      </c>
      <c r="G47" s="92">
        <v>0.3125</v>
      </c>
      <c r="H47" s="75" t="s">
        <v>190</v>
      </c>
      <c r="I47" s="82">
        <v>6.25E-2</v>
      </c>
      <c r="J47" s="83">
        <v>5.2</v>
      </c>
      <c r="K47" s="163" t="s">
        <v>123</v>
      </c>
      <c r="L47" s="75" t="s">
        <v>349</v>
      </c>
      <c r="M47" s="84">
        <v>1</v>
      </c>
      <c r="N47" s="85">
        <v>20</v>
      </c>
      <c r="O47" s="84">
        <v>20</v>
      </c>
    </row>
    <row r="48" spans="1:15">
      <c r="A48" s="79">
        <v>5</v>
      </c>
      <c r="B48" s="93">
        <v>40920</v>
      </c>
      <c r="C48" s="92">
        <v>0.50486111111111109</v>
      </c>
      <c r="D48" s="81" t="s">
        <v>144</v>
      </c>
      <c r="E48" s="87" t="s">
        <v>151</v>
      </c>
      <c r="F48" s="80">
        <v>40920</v>
      </c>
      <c r="G48" s="92">
        <v>0.55902777777777779</v>
      </c>
      <c r="H48" s="75" t="s">
        <v>190</v>
      </c>
      <c r="I48" s="82">
        <v>5.4166666666666696E-2</v>
      </c>
      <c r="J48" s="83">
        <v>5.0999999999999996</v>
      </c>
      <c r="K48" s="167" t="s">
        <v>148</v>
      </c>
      <c r="L48" s="91" t="s">
        <v>149</v>
      </c>
      <c r="M48" s="84">
        <v>10</v>
      </c>
      <c r="N48" s="85">
        <v>1</v>
      </c>
      <c r="O48" s="84">
        <v>10</v>
      </c>
    </row>
    <row r="49" spans="1:15">
      <c r="A49" s="79">
        <v>5</v>
      </c>
      <c r="B49" s="93">
        <v>40920</v>
      </c>
      <c r="C49" s="92">
        <v>0.50486111111111109</v>
      </c>
      <c r="D49" s="81" t="s">
        <v>159</v>
      </c>
      <c r="E49" s="87" t="s">
        <v>151</v>
      </c>
      <c r="F49" s="80"/>
      <c r="G49" s="92">
        <v>0.55902777777777779</v>
      </c>
      <c r="H49" s="75" t="s">
        <v>190</v>
      </c>
      <c r="I49" s="82">
        <v>5.4166666666666696E-2</v>
      </c>
      <c r="J49" s="75">
        <v>2.25</v>
      </c>
      <c r="K49" s="163" t="s">
        <v>241</v>
      </c>
      <c r="L49" s="75" t="s">
        <v>149</v>
      </c>
      <c r="M49" s="84">
        <v>20</v>
      </c>
      <c r="N49" s="85">
        <v>2</v>
      </c>
      <c r="O49" s="84">
        <v>40</v>
      </c>
    </row>
    <row r="50" spans="1:15">
      <c r="A50" s="79">
        <v>5</v>
      </c>
      <c r="B50" s="93">
        <v>40920</v>
      </c>
      <c r="C50" s="92">
        <v>0.7090277777777777</v>
      </c>
      <c r="D50" s="81" t="s">
        <v>144</v>
      </c>
      <c r="E50" s="87" t="s">
        <v>242</v>
      </c>
      <c r="F50" s="80">
        <v>40920</v>
      </c>
      <c r="G50" s="92">
        <v>0.75624999999999998</v>
      </c>
      <c r="H50" s="75" t="s">
        <v>190</v>
      </c>
      <c r="I50" s="82">
        <v>4.7222222222222276E-2</v>
      </c>
      <c r="J50" s="83">
        <v>5.0999999999999996</v>
      </c>
      <c r="K50" s="167" t="s">
        <v>148</v>
      </c>
      <c r="L50" s="91" t="s">
        <v>149</v>
      </c>
      <c r="M50" s="84">
        <v>10</v>
      </c>
      <c r="N50" s="85">
        <v>1</v>
      </c>
      <c r="O50" s="84">
        <v>10</v>
      </c>
    </row>
    <row r="51" spans="1:15">
      <c r="A51" s="79">
        <v>6</v>
      </c>
      <c r="B51" s="93">
        <v>40921</v>
      </c>
      <c r="C51" s="81">
        <v>0.25</v>
      </c>
      <c r="D51" s="81" t="s">
        <v>121</v>
      </c>
      <c r="E51" s="75" t="s">
        <v>122</v>
      </c>
      <c r="F51" s="80">
        <v>40921</v>
      </c>
      <c r="G51" s="92">
        <v>0.3125</v>
      </c>
      <c r="H51" s="75" t="s">
        <v>190</v>
      </c>
      <c r="I51" s="82">
        <v>6.25E-2</v>
      </c>
      <c r="J51" s="83">
        <v>5.2</v>
      </c>
      <c r="K51" s="163" t="s">
        <v>123</v>
      </c>
      <c r="L51" s="75" t="s">
        <v>349</v>
      </c>
      <c r="M51" s="84">
        <v>1</v>
      </c>
      <c r="N51" s="85">
        <v>20</v>
      </c>
      <c r="O51" s="84">
        <v>20</v>
      </c>
    </row>
    <row r="52" spans="1:15">
      <c r="A52" s="79">
        <v>6</v>
      </c>
      <c r="B52" s="93">
        <v>40921</v>
      </c>
      <c r="C52" s="92">
        <v>0.40902777777777777</v>
      </c>
      <c r="D52" s="81" t="s">
        <v>144</v>
      </c>
      <c r="E52" s="87" t="s">
        <v>243</v>
      </c>
      <c r="F52" s="80">
        <v>40921</v>
      </c>
      <c r="G52" s="92">
        <v>0.42291666666666666</v>
      </c>
      <c r="H52" s="75" t="s">
        <v>190</v>
      </c>
      <c r="I52" s="82">
        <v>1.3888888888888895E-2</v>
      </c>
      <c r="J52" s="83">
        <v>5.0999999999999996</v>
      </c>
      <c r="K52" s="167" t="s">
        <v>148</v>
      </c>
      <c r="L52" s="91" t="s">
        <v>149</v>
      </c>
      <c r="M52" s="84">
        <v>10</v>
      </c>
      <c r="N52" s="85">
        <v>1</v>
      </c>
      <c r="O52" s="84">
        <v>10</v>
      </c>
    </row>
    <row r="53" spans="1:15">
      <c r="A53" s="79">
        <v>6</v>
      </c>
      <c r="B53" s="93">
        <v>40921</v>
      </c>
      <c r="C53" s="92">
        <v>0.40902777777777777</v>
      </c>
      <c r="D53" s="81" t="s">
        <v>159</v>
      </c>
      <c r="E53" s="87" t="s">
        <v>243</v>
      </c>
      <c r="F53" s="80">
        <v>40921</v>
      </c>
      <c r="G53" s="92">
        <v>0.42291666666666666</v>
      </c>
      <c r="H53" s="75" t="s">
        <v>190</v>
      </c>
      <c r="I53" s="82">
        <v>1.3888888888888895E-2</v>
      </c>
      <c r="J53" s="75">
        <v>2.27</v>
      </c>
      <c r="K53" s="163" t="s">
        <v>206</v>
      </c>
      <c r="L53" s="75" t="s">
        <v>149</v>
      </c>
      <c r="M53" s="84">
        <v>4.4000000000000004</v>
      </c>
      <c r="N53" s="85">
        <v>1</v>
      </c>
      <c r="O53" s="84">
        <v>4.4000000000000004</v>
      </c>
    </row>
    <row r="54" spans="1:15">
      <c r="A54" s="79">
        <v>6</v>
      </c>
      <c r="B54" s="93">
        <v>40921</v>
      </c>
      <c r="C54" s="92">
        <v>0.47152777777777777</v>
      </c>
      <c r="D54" s="81" t="s">
        <v>144</v>
      </c>
      <c r="E54" s="87" t="s">
        <v>200</v>
      </c>
      <c r="F54" s="80">
        <v>40921</v>
      </c>
      <c r="G54" s="92">
        <v>0.48541666666666666</v>
      </c>
      <c r="H54" s="75" t="s">
        <v>190</v>
      </c>
      <c r="I54" s="82">
        <v>1.3888888888888895E-2</v>
      </c>
      <c r="J54" s="83">
        <v>5.0999999999999996</v>
      </c>
      <c r="K54" s="167" t="s">
        <v>148</v>
      </c>
      <c r="L54" s="91" t="s">
        <v>149</v>
      </c>
      <c r="M54" s="84">
        <v>10</v>
      </c>
      <c r="N54" s="85">
        <v>1</v>
      </c>
      <c r="O54" s="84">
        <v>10</v>
      </c>
    </row>
    <row r="55" spans="1:15">
      <c r="A55" s="79">
        <v>6</v>
      </c>
      <c r="B55" s="93">
        <v>40921</v>
      </c>
      <c r="C55" s="92">
        <v>0.57499999999999996</v>
      </c>
      <c r="D55" s="81" t="s">
        <v>144</v>
      </c>
      <c r="E55" s="87" t="s">
        <v>151</v>
      </c>
      <c r="F55" s="80">
        <v>40921</v>
      </c>
      <c r="G55" s="92">
        <v>0.67152777777777783</v>
      </c>
      <c r="H55" s="75" t="s">
        <v>190</v>
      </c>
      <c r="I55" s="82">
        <v>9.6527777777777879E-2</v>
      </c>
      <c r="J55" s="83">
        <v>5.0999999999999996</v>
      </c>
      <c r="K55" s="167" t="s">
        <v>148</v>
      </c>
      <c r="L55" s="91" t="s">
        <v>149</v>
      </c>
      <c r="M55" s="84">
        <v>10</v>
      </c>
      <c r="N55" s="85">
        <v>1</v>
      </c>
      <c r="O55" s="84">
        <v>10</v>
      </c>
    </row>
    <row r="56" spans="1:15">
      <c r="A56" s="79">
        <v>7</v>
      </c>
      <c r="B56" s="93">
        <v>40922</v>
      </c>
      <c r="C56" s="81">
        <v>0.25</v>
      </c>
      <c r="D56" s="81" t="s">
        <v>121</v>
      </c>
      <c r="E56" s="75" t="s">
        <v>122</v>
      </c>
      <c r="F56" s="80">
        <v>40922</v>
      </c>
      <c r="G56" s="92">
        <v>0.3125</v>
      </c>
      <c r="H56" s="75" t="s">
        <v>138</v>
      </c>
      <c r="I56" s="82">
        <v>6.25E-2</v>
      </c>
      <c r="J56" s="83">
        <v>5.2</v>
      </c>
      <c r="K56" s="163" t="s">
        <v>123</v>
      </c>
      <c r="L56" s="75" t="s">
        <v>349</v>
      </c>
      <c r="M56" s="84">
        <v>1</v>
      </c>
      <c r="N56" s="85">
        <v>20</v>
      </c>
      <c r="O56" s="84">
        <v>20</v>
      </c>
    </row>
    <row r="57" spans="1:15">
      <c r="A57" s="79">
        <v>7</v>
      </c>
      <c r="B57" s="93">
        <v>40922</v>
      </c>
      <c r="C57" s="92">
        <v>0.83819444444444446</v>
      </c>
      <c r="D57" s="81" t="s">
        <v>144</v>
      </c>
      <c r="E57" s="87" t="s">
        <v>208</v>
      </c>
      <c r="F57" s="80">
        <v>40922</v>
      </c>
      <c r="G57" s="92">
        <v>0.83888888888888891</v>
      </c>
      <c r="H57" s="75" t="s">
        <v>138</v>
      </c>
      <c r="I57" s="82">
        <v>6.9444444444444198E-4</v>
      </c>
      <c r="J57" s="83">
        <v>5.0999999999999996</v>
      </c>
      <c r="K57" s="167" t="s">
        <v>148</v>
      </c>
      <c r="L57" s="91" t="s">
        <v>149</v>
      </c>
      <c r="M57" s="84">
        <v>10</v>
      </c>
      <c r="N57" s="85">
        <v>1</v>
      </c>
      <c r="O57" s="84">
        <v>10</v>
      </c>
    </row>
    <row r="58" spans="1:15">
      <c r="A58" s="79">
        <v>7</v>
      </c>
      <c r="B58" s="93">
        <v>40922</v>
      </c>
      <c r="C58" s="92">
        <v>0.83819444444444446</v>
      </c>
      <c r="D58" s="81" t="s">
        <v>159</v>
      </c>
      <c r="E58" s="87" t="s">
        <v>208</v>
      </c>
      <c r="F58" s="80">
        <v>40922</v>
      </c>
      <c r="G58" s="92">
        <v>0.83888888888888891</v>
      </c>
      <c r="H58" s="75" t="s">
        <v>138</v>
      </c>
      <c r="I58" s="82">
        <v>6.9444444444444198E-4</v>
      </c>
      <c r="J58" s="75">
        <v>2.27</v>
      </c>
      <c r="K58" s="163" t="s">
        <v>206</v>
      </c>
      <c r="L58" s="75" t="s">
        <v>149</v>
      </c>
      <c r="M58" s="84">
        <v>4.4000000000000004</v>
      </c>
      <c r="N58" s="85">
        <v>1</v>
      </c>
      <c r="O58" s="84">
        <v>4.4000000000000004</v>
      </c>
    </row>
    <row r="59" spans="1:15">
      <c r="A59" s="79">
        <v>7</v>
      </c>
      <c r="B59" s="93">
        <v>40922</v>
      </c>
      <c r="C59" s="92">
        <v>0.83958333333333324</v>
      </c>
      <c r="D59" s="81" t="s">
        <v>144</v>
      </c>
      <c r="E59" s="87" t="s">
        <v>248</v>
      </c>
      <c r="F59" s="80">
        <v>40922</v>
      </c>
      <c r="G59" s="92">
        <v>0.84027777777777779</v>
      </c>
      <c r="H59" s="75" t="s">
        <v>138</v>
      </c>
      <c r="I59" s="82">
        <v>6.94444444444553E-4</v>
      </c>
      <c r="J59" s="83">
        <v>5.0999999999999996</v>
      </c>
      <c r="K59" s="167" t="s">
        <v>148</v>
      </c>
      <c r="L59" s="91" t="s">
        <v>149</v>
      </c>
      <c r="M59" s="84">
        <v>10</v>
      </c>
      <c r="N59" s="85">
        <v>1</v>
      </c>
      <c r="O59" s="84">
        <v>10</v>
      </c>
    </row>
    <row r="60" spans="1:15">
      <c r="A60" s="79">
        <v>1</v>
      </c>
      <c r="B60" s="93">
        <v>40923</v>
      </c>
      <c r="C60" s="81">
        <v>0.25</v>
      </c>
      <c r="D60" s="81" t="s">
        <v>121</v>
      </c>
      <c r="E60" s="75" t="s">
        <v>122</v>
      </c>
      <c r="F60" s="80">
        <v>40923</v>
      </c>
      <c r="G60" s="92">
        <v>0.3125</v>
      </c>
      <c r="H60" s="75" t="s">
        <v>138</v>
      </c>
      <c r="I60" s="82">
        <v>6.25E-2</v>
      </c>
      <c r="J60" s="83">
        <v>5.2</v>
      </c>
      <c r="K60" s="163" t="s">
        <v>123</v>
      </c>
      <c r="L60" s="75" t="s">
        <v>349</v>
      </c>
      <c r="M60" s="84">
        <v>1</v>
      </c>
      <c r="N60" s="85">
        <v>20</v>
      </c>
      <c r="O60" s="84">
        <v>20</v>
      </c>
    </row>
    <row r="61" spans="1:15">
      <c r="A61" s="79">
        <v>1</v>
      </c>
      <c r="B61" s="93">
        <v>40923</v>
      </c>
      <c r="C61" s="92">
        <v>0.29166666666666669</v>
      </c>
      <c r="D61" s="81" t="s">
        <v>144</v>
      </c>
      <c r="E61" s="87" t="s">
        <v>224</v>
      </c>
      <c r="F61" s="80">
        <v>40923</v>
      </c>
      <c r="G61" s="92">
        <v>0.3125</v>
      </c>
      <c r="H61" s="75" t="s">
        <v>138</v>
      </c>
      <c r="I61" s="82">
        <v>2.0833333333333315E-2</v>
      </c>
      <c r="J61" s="83">
        <v>5.0999999999999996</v>
      </c>
      <c r="K61" s="167" t="s">
        <v>148</v>
      </c>
      <c r="L61" s="91" t="s">
        <v>149</v>
      </c>
      <c r="M61" s="84">
        <v>10</v>
      </c>
      <c r="N61" s="85">
        <v>1</v>
      </c>
      <c r="O61" s="84">
        <v>10</v>
      </c>
    </row>
    <row r="62" spans="1:15">
      <c r="A62" s="79">
        <v>2</v>
      </c>
      <c r="B62" s="93">
        <v>40924</v>
      </c>
      <c r="C62" s="81">
        <v>0.25</v>
      </c>
      <c r="D62" s="81" t="s">
        <v>121</v>
      </c>
      <c r="E62" s="75" t="s">
        <v>122</v>
      </c>
      <c r="F62" s="80">
        <v>40924</v>
      </c>
      <c r="G62" s="92">
        <v>0.3125</v>
      </c>
      <c r="H62" s="75" t="s">
        <v>138</v>
      </c>
      <c r="I62" s="82">
        <v>6.25E-2</v>
      </c>
      <c r="J62" s="83">
        <v>5.2</v>
      </c>
      <c r="K62" s="163" t="s">
        <v>123</v>
      </c>
      <c r="L62" s="75" t="s">
        <v>349</v>
      </c>
      <c r="M62" s="84">
        <v>1</v>
      </c>
      <c r="N62" s="85">
        <v>20</v>
      </c>
      <c r="O62" s="84">
        <v>20</v>
      </c>
    </row>
    <row r="63" spans="1:15">
      <c r="A63" s="79">
        <v>3</v>
      </c>
      <c r="B63" s="93">
        <v>40925</v>
      </c>
      <c r="C63" s="81">
        <v>0.25</v>
      </c>
      <c r="D63" s="81" t="s">
        <v>121</v>
      </c>
      <c r="E63" s="75" t="s">
        <v>122</v>
      </c>
      <c r="F63" s="80">
        <v>40925</v>
      </c>
      <c r="G63" s="92">
        <v>0.3125</v>
      </c>
      <c r="H63" s="75" t="s">
        <v>138</v>
      </c>
      <c r="I63" s="82">
        <v>6.25E-2</v>
      </c>
      <c r="J63" s="83">
        <v>5.2</v>
      </c>
      <c r="K63" s="163" t="s">
        <v>123</v>
      </c>
      <c r="L63" s="75" t="s">
        <v>349</v>
      </c>
      <c r="M63" s="84">
        <v>1</v>
      </c>
      <c r="N63" s="85">
        <v>20</v>
      </c>
      <c r="O63" s="84">
        <v>20</v>
      </c>
    </row>
    <row r="64" spans="1:15">
      <c r="A64" s="79">
        <v>3</v>
      </c>
      <c r="B64" s="93">
        <v>40925</v>
      </c>
      <c r="C64" s="92">
        <v>0.65902777777777777</v>
      </c>
      <c r="D64" s="81" t="s">
        <v>144</v>
      </c>
      <c r="E64" s="87" t="s">
        <v>156</v>
      </c>
      <c r="F64" s="80">
        <v>40925</v>
      </c>
      <c r="G64" s="92">
        <v>0.6875</v>
      </c>
      <c r="H64" s="75" t="s">
        <v>138</v>
      </c>
      <c r="I64" s="82">
        <v>2.8472222222222232E-2</v>
      </c>
      <c r="J64" s="83">
        <v>5.0999999999999996</v>
      </c>
      <c r="K64" s="167" t="s">
        <v>148</v>
      </c>
      <c r="L64" s="91" t="s">
        <v>149</v>
      </c>
      <c r="M64" s="84">
        <v>10</v>
      </c>
      <c r="N64" s="85">
        <v>1</v>
      </c>
      <c r="O64" s="84">
        <v>10</v>
      </c>
    </row>
    <row r="65" spans="1:15">
      <c r="A65" s="79">
        <v>4</v>
      </c>
      <c r="B65" s="93">
        <v>40926</v>
      </c>
      <c r="C65" s="81">
        <v>0.25</v>
      </c>
      <c r="D65" s="81" t="s">
        <v>121</v>
      </c>
      <c r="E65" s="75" t="s">
        <v>122</v>
      </c>
      <c r="F65" s="80">
        <v>40926</v>
      </c>
      <c r="G65" s="92">
        <v>0.3125</v>
      </c>
      <c r="H65" s="75" t="s">
        <v>190</v>
      </c>
      <c r="I65" s="82">
        <v>6.25E-2</v>
      </c>
      <c r="J65" s="83">
        <v>5.2</v>
      </c>
      <c r="K65" s="163" t="s">
        <v>123</v>
      </c>
      <c r="L65" s="75" t="s">
        <v>349</v>
      </c>
      <c r="M65" s="84">
        <v>1</v>
      </c>
      <c r="N65" s="85">
        <v>20</v>
      </c>
      <c r="O65" s="84">
        <v>20</v>
      </c>
    </row>
    <row r="66" spans="1:15">
      <c r="A66" s="79">
        <v>5</v>
      </c>
      <c r="B66" s="93">
        <v>40927</v>
      </c>
      <c r="C66" s="81">
        <v>0.25</v>
      </c>
      <c r="D66" s="81" t="s">
        <v>121</v>
      </c>
      <c r="E66" s="75" t="s">
        <v>122</v>
      </c>
      <c r="F66" s="80">
        <v>40927</v>
      </c>
      <c r="G66" s="92">
        <v>0.3125</v>
      </c>
      <c r="H66" s="75" t="s">
        <v>190</v>
      </c>
      <c r="I66" s="82">
        <v>6.25E-2</v>
      </c>
      <c r="J66" s="83">
        <v>5.2</v>
      </c>
      <c r="K66" s="163" t="s">
        <v>123</v>
      </c>
      <c r="L66" s="75" t="s">
        <v>349</v>
      </c>
      <c r="M66" s="84">
        <v>1</v>
      </c>
      <c r="N66" s="85">
        <v>20</v>
      </c>
      <c r="O66" s="84">
        <v>20</v>
      </c>
    </row>
    <row r="67" spans="1:15">
      <c r="A67" s="79">
        <v>5</v>
      </c>
      <c r="B67" s="93">
        <v>40927</v>
      </c>
      <c r="C67" s="92">
        <v>0.32708333333333334</v>
      </c>
      <c r="D67" s="81" t="s">
        <v>144</v>
      </c>
      <c r="E67" s="87" t="s">
        <v>221</v>
      </c>
      <c r="F67" s="80">
        <v>40927</v>
      </c>
      <c r="G67" s="92">
        <v>0.41249999999999998</v>
      </c>
      <c r="H67" s="75" t="s">
        <v>190</v>
      </c>
      <c r="I67" s="82">
        <v>8.5416666666666641E-2</v>
      </c>
      <c r="J67" s="83">
        <v>5.0999999999999996</v>
      </c>
      <c r="K67" s="167" t="s">
        <v>148</v>
      </c>
      <c r="L67" s="91" t="s">
        <v>149</v>
      </c>
      <c r="M67" s="84">
        <v>10</v>
      </c>
      <c r="N67" s="85">
        <v>1</v>
      </c>
      <c r="O67" s="84">
        <v>10</v>
      </c>
    </row>
    <row r="68" spans="1:15">
      <c r="A68" s="79">
        <v>5</v>
      </c>
      <c r="B68" s="93">
        <v>40927</v>
      </c>
      <c r="C68" s="92">
        <v>0.32708333333333334</v>
      </c>
      <c r="D68" s="81" t="s">
        <v>159</v>
      </c>
      <c r="E68" s="87" t="s">
        <v>221</v>
      </c>
      <c r="F68" s="80">
        <v>40927</v>
      </c>
      <c r="G68" s="92">
        <v>0.41249999999999998</v>
      </c>
      <c r="H68" s="75" t="s">
        <v>190</v>
      </c>
      <c r="I68" s="82">
        <v>8.5416666666666641E-2</v>
      </c>
      <c r="J68" s="75">
        <v>1.26</v>
      </c>
      <c r="K68" s="163" t="s">
        <v>223</v>
      </c>
      <c r="L68" s="75" t="s">
        <v>346</v>
      </c>
      <c r="M68" s="84">
        <v>20</v>
      </c>
      <c r="N68" s="85">
        <v>1</v>
      </c>
      <c r="O68" s="84">
        <v>20</v>
      </c>
    </row>
    <row r="69" spans="1:15">
      <c r="A69" s="79">
        <v>6</v>
      </c>
      <c r="B69" s="93">
        <v>40928</v>
      </c>
      <c r="C69" s="81">
        <v>0.25</v>
      </c>
      <c r="D69" s="81" t="s">
        <v>121</v>
      </c>
      <c r="E69" s="75" t="s">
        <v>122</v>
      </c>
      <c r="F69" s="80">
        <v>40928</v>
      </c>
      <c r="G69" s="92">
        <v>0.3125</v>
      </c>
      <c r="H69" s="75" t="s">
        <v>190</v>
      </c>
      <c r="I69" s="82">
        <v>6.25E-2</v>
      </c>
      <c r="J69" s="83">
        <v>5.2</v>
      </c>
      <c r="K69" s="163" t="s">
        <v>123</v>
      </c>
      <c r="L69" s="75" t="s">
        <v>349</v>
      </c>
      <c r="M69" s="84">
        <v>1</v>
      </c>
      <c r="N69" s="85">
        <v>20</v>
      </c>
      <c r="O69" s="84">
        <v>20</v>
      </c>
    </row>
    <row r="70" spans="1:15">
      <c r="A70" s="79">
        <v>6</v>
      </c>
      <c r="B70" s="93">
        <v>40928</v>
      </c>
      <c r="C70" s="92">
        <v>0.47222222222222227</v>
      </c>
      <c r="D70" s="81" t="s">
        <v>144</v>
      </c>
      <c r="E70" s="87" t="s">
        <v>267</v>
      </c>
      <c r="F70" s="80">
        <v>40928</v>
      </c>
      <c r="G70" s="92">
        <v>0.49305555555555558</v>
      </c>
      <c r="H70" s="75" t="s">
        <v>261</v>
      </c>
      <c r="I70" s="82">
        <v>2.0833333333333315E-2</v>
      </c>
      <c r="J70" s="83">
        <v>5.0999999999999996</v>
      </c>
      <c r="K70" s="167" t="s">
        <v>148</v>
      </c>
      <c r="L70" s="91" t="s">
        <v>149</v>
      </c>
      <c r="M70" s="84">
        <v>10</v>
      </c>
      <c r="N70" s="85">
        <v>1</v>
      </c>
      <c r="O70" s="84">
        <v>10</v>
      </c>
    </row>
    <row r="71" spans="1:15">
      <c r="A71" s="79">
        <v>6</v>
      </c>
      <c r="B71" s="93">
        <v>40928</v>
      </c>
      <c r="C71" s="92">
        <v>0.47222222222222227</v>
      </c>
      <c r="D71" s="81" t="s">
        <v>159</v>
      </c>
      <c r="E71" s="87" t="s">
        <v>267</v>
      </c>
      <c r="F71" s="80">
        <v>40928</v>
      </c>
      <c r="G71" s="92">
        <v>0.49305555555555558</v>
      </c>
      <c r="H71" s="75" t="s">
        <v>261</v>
      </c>
      <c r="I71" s="82">
        <v>2.0833333333333315E-2</v>
      </c>
      <c r="J71" s="75">
        <v>2.25</v>
      </c>
      <c r="K71" s="163" t="s">
        <v>241</v>
      </c>
      <c r="L71" s="75" t="s">
        <v>149</v>
      </c>
      <c r="M71" s="84">
        <v>20</v>
      </c>
      <c r="N71" s="85">
        <v>1</v>
      </c>
      <c r="O71" s="84">
        <v>20</v>
      </c>
    </row>
    <row r="72" spans="1:15">
      <c r="A72" s="79">
        <v>6</v>
      </c>
      <c r="B72" s="93">
        <v>40928</v>
      </c>
      <c r="C72" s="92">
        <v>0.49305555555555558</v>
      </c>
      <c r="D72" s="81" t="s">
        <v>144</v>
      </c>
      <c r="E72" s="87" t="s">
        <v>269</v>
      </c>
      <c r="F72" s="80">
        <v>40928</v>
      </c>
      <c r="G72" s="92">
        <v>0.51388888888888895</v>
      </c>
      <c r="H72" s="75" t="s">
        <v>261</v>
      </c>
      <c r="I72" s="82">
        <v>2.083333333333337E-2</v>
      </c>
      <c r="J72" s="83">
        <v>5.0999999999999996</v>
      </c>
      <c r="K72" s="167" t="s">
        <v>148</v>
      </c>
      <c r="L72" s="91" t="s">
        <v>149</v>
      </c>
      <c r="M72" s="84">
        <v>10</v>
      </c>
      <c r="N72" s="85">
        <v>1</v>
      </c>
      <c r="O72" s="84">
        <v>10</v>
      </c>
    </row>
    <row r="73" spans="1:15">
      <c r="A73" s="79">
        <v>6</v>
      </c>
      <c r="B73" s="93">
        <v>40928</v>
      </c>
      <c r="C73" s="92">
        <v>0.49305555555555558</v>
      </c>
      <c r="D73" s="81" t="s">
        <v>159</v>
      </c>
      <c r="E73" s="87" t="s">
        <v>269</v>
      </c>
      <c r="F73" s="80">
        <v>40928</v>
      </c>
      <c r="G73" s="92">
        <v>0.51388888888888895</v>
      </c>
      <c r="H73" s="75" t="s">
        <v>261</v>
      </c>
      <c r="I73" s="82">
        <v>2.083333333333337E-2</v>
      </c>
      <c r="J73" s="75">
        <v>2.25</v>
      </c>
      <c r="K73" s="163" t="s">
        <v>241</v>
      </c>
      <c r="L73" s="75" t="s">
        <v>149</v>
      </c>
      <c r="M73" s="84">
        <v>20</v>
      </c>
      <c r="N73" s="85">
        <v>1</v>
      </c>
      <c r="O73" s="84">
        <v>20</v>
      </c>
    </row>
    <row r="74" spans="1:15">
      <c r="A74" s="79">
        <v>6</v>
      </c>
      <c r="B74" s="93">
        <v>40928</v>
      </c>
      <c r="C74" s="92">
        <v>0.51388888888888895</v>
      </c>
      <c r="D74" s="81" t="s">
        <v>144</v>
      </c>
      <c r="E74" s="87" t="s">
        <v>270</v>
      </c>
      <c r="F74" s="80">
        <v>40928</v>
      </c>
      <c r="G74" s="92">
        <v>0.53472222222222221</v>
      </c>
      <c r="H74" s="75" t="s">
        <v>261</v>
      </c>
      <c r="I74" s="82">
        <v>2.0833333333333259E-2</v>
      </c>
      <c r="J74" s="83">
        <v>5.0999999999999996</v>
      </c>
      <c r="K74" s="167" t="s">
        <v>148</v>
      </c>
      <c r="L74" s="91" t="s">
        <v>149</v>
      </c>
      <c r="M74" s="84">
        <v>10</v>
      </c>
      <c r="N74" s="85">
        <v>1</v>
      </c>
      <c r="O74" s="84">
        <v>10</v>
      </c>
    </row>
    <row r="75" spans="1:15">
      <c r="A75" s="79">
        <v>6</v>
      </c>
      <c r="B75" s="93">
        <v>40928</v>
      </c>
      <c r="C75" s="92">
        <v>0.51388888888888895</v>
      </c>
      <c r="D75" s="81" t="s">
        <v>159</v>
      </c>
      <c r="E75" s="87" t="s">
        <v>270</v>
      </c>
      <c r="F75" s="80">
        <v>40928</v>
      </c>
      <c r="G75" s="92">
        <v>0.53472222222222221</v>
      </c>
      <c r="H75" s="75" t="s">
        <v>261</v>
      </c>
      <c r="I75" s="82">
        <v>2.0833333333333259E-2</v>
      </c>
      <c r="J75" s="75">
        <v>2.25</v>
      </c>
      <c r="K75" s="163" t="s">
        <v>241</v>
      </c>
      <c r="L75" s="75" t="s">
        <v>149</v>
      </c>
      <c r="M75" s="84">
        <v>20</v>
      </c>
      <c r="N75" s="85">
        <v>1</v>
      </c>
      <c r="O75" s="84">
        <v>20</v>
      </c>
    </row>
    <row r="76" spans="1:15">
      <c r="A76" s="79">
        <v>7</v>
      </c>
      <c r="B76" s="93">
        <v>40929</v>
      </c>
      <c r="C76" s="81">
        <v>0.25</v>
      </c>
      <c r="D76" s="81" t="s">
        <v>121</v>
      </c>
      <c r="E76" s="75" t="s">
        <v>122</v>
      </c>
      <c r="F76" s="80">
        <v>40929</v>
      </c>
      <c r="G76" s="92">
        <v>0.3125</v>
      </c>
      <c r="H76" s="75" t="s">
        <v>138</v>
      </c>
      <c r="I76" s="82">
        <v>6.25E-2</v>
      </c>
      <c r="J76" s="83">
        <v>5.2</v>
      </c>
      <c r="K76" s="163" t="s">
        <v>123</v>
      </c>
      <c r="L76" s="75" t="s">
        <v>349</v>
      </c>
      <c r="M76" s="84">
        <v>1</v>
      </c>
      <c r="N76" s="85">
        <v>20</v>
      </c>
      <c r="O76" s="84">
        <v>20</v>
      </c>
    </row>
    <row r="77" spans="1:15">
      <c r="A77" s="79">
        <v>1</v>
      </c>
      <c r="B77" s="93">
        <v>40930</v>
      </c>
      <c r="C77" s="81">
        <v>0.25</v>
      </c>
      <c r="D77" s="81" t="s">
        <v>121</v>
      </c>
      <c r="E77" s="75" t="s">
        <v>122</v>
      </c>
      <c r="F77" s="80">
        <v>40930</v>
      </c>
      <c r="G77" s="92">
        <v>0.3125</v>
      </c>
      <c r="H77" s="75" t="s">
        <v>138</v>
      </c>
      <c r="I77" s="82">
        <v>6.25E-2</v>
      </c>
      <c r="J77" s="83">
        <v>5.2</v>
      </c>
      <c r="K77" s="163" t="s">
        <v>123</v>
      </c>
      <c r="L77" s="75" t="s">
        <v>349</v>
      </c>
      <c r="M77" s="84">
        <v>1</v>
      </c>
      <c r="N77" s="85">
        <v>20</v>
      </c>
      <c r="O77" s="84">
        <v>20</v>
      </c>
    </row>
    <row r="78" spans="1:15">
      <c r="A78" s="79">
        <v>1</v>
      </c>
      <c r="B78" s="93">
        <v>40930</v>
      </c>
      <c r="C78" s="92">
        <v>0.31111111111111112</v>
      </c>
      <c r="D78" s="81" t="s">
        <v>144</v>
      </c>
      <c r="E78" s="87" t="s">
        <v>271</v>
      </c>
      <c r="F78" s="80">
        <v>40930</v>
      </c>
      <c r="G78" s="92">
        <v>0.33194444444444443</v>
      </c>
      <c r="H78" s="75" t="s">
        <v>138</v>
      </c>
      <c r="I78" s="82">
        <v>2.0833333333333315E-2</v>
      </c>
      <c r="J78" s="83">
        <v>5.0999999999999996</v>
      </c>
      <c r="K78" s="167" t="s">
        <v>148</v>
      </c>
      <c r="L78" s="91" t="s">
        <v>149</v>
      </c>
      <c r="M78" s="84">
        <v>10</v>
      </c>
      <c r="N78" s="85">
        <v>1</v>
      </c>
      <c r="O78" s="84">
        <v>10</v>
      </c>
    </row>
    <row r="79" spans="1:15">
      <c r="A79" s="79">
        <v>1</v>
      </c>
      <c r="B79" s="93">
        <v>40930</v>
      </c>
      <c r="C79" s="92">
        <v>0.31111111111111112</v>
      </c>
      <c r="D79" s="81" t="s">
        <v>159</v>
      </c>
      <c r="E79" s="87" t="s">
        <v>271</v>
      </c>
      <c r="F79" s="80">
        <v>40930</v>
      </c>
      <c r="G79" s="92">
        <v>0.33194444444444443</v>
      </c>
      <c r="H79" s="75" t="s">
        <v>138</v>
      </c>
      <c r="I79" s="82">
        <v>2.0833333333333315E-2</v>
      </c>
      <c r="J79" s="75">
        <v>2.27</v>
      </c>
      <c r="K79" s="163" t="s">
        <v>206</v>
      </c>
      <c r="L79" s="75" t="s">
        <v>149</v>
      </c>
      <c r="M79" s="84">
        <v>4.4000000000000004</v>
      </c>
      <c r="N79" s="85">
        <v>1</v>
      </c>
      <c r="O79" s="84">
        <v>4.4000000000000004</v>
      </c>
    </row>
    <row r="80" spans="1:15">
      <c r="A80" s="79">
        <v>2</v>
      </c>
      <c r="B80" s="93">
        <v>40931</v>
      </c>
      <c r="C80" s="81">
        <v>0.25</v>
      </c>
      <c r="D80" s="81" t="s">
        <v>121</v>
      </c>
      <c r="E80" s="75" t="s">
        <v>122</v>
      </c>
      <c r="F80" s="80">
        <v>40931</v>
      </c>
      <c r="G80" s="92">
        <v>0.3125</v>
      </c>
      <c r="H80" s="75" t="s">
        <v>138</v>
      </c>
      <c r="I80" s="82">
        <v>6.25E-2</v>
      </c>
      <c r="J80" s="83">
        <v>5.2</v>
      </c>
      <c r="K80" s="163" t="s">
        <v>123</v>
      </c>
      <c r="L80" s="75" t="s">
        <v>349</v>
      </c>
      <c r="M80" s="84">
        <v>1</v>
      </c>
      <c r="N80" s="85">
        <v>20</v>
      </c>
      <c r="O80" s="84">
        <v>20</v>
      </c>
    </row>
    <row r="81" spans="1:15">
      <c r="A81" s="79">
        <v>3</v>
      </c>
      <c r="B81" s="93">
        <v>40932</v>
      </c>
      <c r="C81" s="81">
        <v>0.25</v>
      </c>
      <c r="D81" s="81" t="s">
        <v>121</v>
      </c>
      <c r="E81" s="75" t="s">
        <v>122</v>
      </c>
      <c r="F81" s="80">
        <v>40932</v>
      </c>
      <c r="G81" s="92">
        <v>0.3125</v>
      </c>
      <c r="H81" s="75" t="s">
        <v>138</v>
      </c>
      <c r="I81" s="82">
        <v>6.25E-2</v>
      </c>
      <c r="J81" s="83">
        <v>5.2</v>
      </c>
      <c r="K81" s="163" t="s">
        <v>123</v>
      </c>
      <c r="L81" s="75" t="s">
        <v>349</v>
      </c>
      <c r="M81" s="84">
        <v>1</v>
      </c>
      <c r="N81" s="85">
        <v>20</v>
      </c>
      <c r="O81" s="84">
        <v>20</v>
      </c>
    </row>
    <row r="82" spans="1:15">
      <c r="A82" s="79">
        <v>4</v>
      </c>
      <c r="B82" s="93">
        <v>40933</v>
      </c>
      <c r="C82" s="81">
        <v>0.25</v>
      </c>
      <c r="D82" s="81" t="s">
        <v>121</v>
      </c>
      <c r="E82" s="75" t="s">
        <v>122</v>
      </c>
      <c r="F82" s="80">
        <v>40933</v>
      </c>
      <c r="G82" s="92">
        <v>0.3125</v>
      </c>
      <c r="H82" s="75" t="s">
        <v>190</v>
      </c>
      <c r="I82" s="82">
        <v>6.25E-2</v>
      </c>
      <c r="J82" s="83">
        <v>5.2</v>
      </c>
      <c r="K82" s="163" t="s">
        <v>123</v>
      </c>
      <c r="L82" s="75" t="s">
        <v>349</v>
      </c>
      <c r="M82" s="84">
        <v>1</v>
      </c>
      <c r="N82" s="85">
        <v>20</v>
      </c>
      <c r="O82" s="84">
        <v>20</v>
      </c>
    </row>
    <row r="83" spans="1:15">
      <c r="A83" s="79">
        <v>4</v>
      </c>
      <c r="B83" s="93">
        <v>40933</v>
      </c>
      <c r="C83" s="92">
        <v>0.33333333333333331</v>
      </c>
      <c r="D83" s="81" t="s">
        <v>144</v>
      </c>
      <c r="E83" s="87" t="s">
        <v>238</v>
      </c>
      <c r="F83" s="80">
        <v>40933</v>
      </c>
      <c r="G83" s="92">
        <v>0.37986111111111115</v>
      </c>
      <c r="H83" s="75" t="s">
        <v>190</v>
      </c>
      <c r="I83" s="82">
        <v>4.6527777777777835E-2</v>
      </c>
      <c r="J83" s="83">
        <v>5.0999999999999996</v>
      </c>
      <c r="K83" s="167" t="s">
        <v>148</v>
      </c>
      <c r="L83" s="91" t="s">
        <v>149</v>
      </c>
      <c r="M83" s="84">
        <v>10</v>
      </c>
      <c r="N83" s="85">
        <v>1</v>
      </c>
      <c r="O83" s="84">
        <v>10</v>
      </c>
    </row>
    <row r="84" spans="1:15">
      <c r="A84" s="79">
        <v>4</v>
      </c>
      <c r="B84" s="93">
        <v>40933</v>
      </c>
      <c r="C84" s="92">
        <v>0.33333333333333331</v>
      </c>
      <c r="D84" s="81" t="s">
        <v>144</v>
      </c>
      <c r="E84" s="87" t="s">
        <v>151</v>
      </c>
      <c r="F84" s="80">
        <v>40933</v>
      </c>
      <c r="G84" s="92">
        <v>0.3840277777777778</v>
      </c>
      <c r="H84" s="75" t="s">
        <v>190</v>
      </c>
      <c r="I84" s="82">
        <v>5.0694444444444486E-2</v>
      </c>
      <c r="J84" s="83">
        <v>5.0999999999999996</v>
      </c>
      <c r="K84" s="167" t="s">
        <v>148</v>
      </c>
      <c r="L84" s="91" t="s">
        <v>149</v>
      </c>
      <c r="M84" s="84">
        <v>10</v>
      </c>
      <c r="N84" s="85">
        <v>1</v>
      </c>
      <c r="O84" s="84">
        <v>10</v>
      </c>
    </row>
    <row r="85" spans="1:15">
      <c r="A85" s="79">
        <v>4</v>
      </c>
      <c r="B85" s="93">
        <v>40933</v>
      </c>
      <c r="C85" s="92">
        <v>0.33333333333333298</v>
      </c>
      <c r="D85" s="81" t="s">
        <v>144</v>
      </c>
      <c r="E85" s="87" t="s">
        <v>242</v>
      </c>
      <c r="F85" s="80">
        <v>40933</v>
      </c>
      <c r="G85" s="92">
        <v>0.39027777777777778</v>
      </c>
      <c r="H85" s="75" t="s">
        <v>190</v>
      </c>
      <c r="I85" s="82">
        <v>5.6944444444444797E-2</v>
      </c>
      <c r="J85" s="83">
        <v>5.0999999999999996</v>
      </c>
      <c r="K85" s="167" t="s">
        <v>148</v>
      </c>
      <c r="L85" s="91" t="s">
        <v>149</v>
      </c>
      <c r="M85" s="84">
        <v>10</v>
      </c>
      <c r="N85" s="85">
        <v>1</v>
      </c>
      <c r="O85" s="84">
        <v>10</v>
      </c>
    </row>
    <row r="86" spans="1:15">
      <c r="A86" s="79">
        <v>4</v>
      </c>
      <c r="B86" s="93">
        <v>40933</v>
      </c>
      <c r="C86" s="92">
        <v>0.33333333333333298</v>
      </c>
      <c r="D86" s="81" t="s">
        <v>144</v>
      </c>
      <c r="E86" s="87" t="s">
        <v>208</v>
      </c>
      <c r="F86" s="80">
        <v>40933</v>
      </c>
      <c r="G86" s="92">
        <v>0.39583333333333331</v>
      </c>
      <c r="H86" s="75" t="s">
        <v>190</v>
      </c>
      <c r="I86" s="82">
        <v>6.2500000000000333E-2</v>
      </c>
      <c r="J86" s="83">
        <v>5.0999999999999996</v>
      </c>
      <c r="K86" s="167" t="s">
        <v>148</v>
      </c>
      <c r="L86" s="91" t="s">
        <v>149</v>
      </c>
      <c r="M86" s="84">
        <v>10</v>
      </c>
      <c r="N86" s="85">
        <v>1</v>
      </c>
      <c r="O86" s="84">
        <v>10</v>
      </c>
    </row>
    <row r="87" spans="1:15">
      <c r="A87" s="79">
        <v>5</v>
      </c>
      <c r="B87" s="93">
        <v>40934</v>
      </c>
      <c r="C87" s="81">
        <v>0.25</v>
      </c>
      <c r="D87" s="81" t="s">
        <v>121</v>
      </c>
      <c r="E87" s="75" t="s">
        <v>122</v>
      </c>
      <c r="F87" s="80">
        <v>40934</v>
      </c>
      <c r="G87" s="92">
        <v>0.3125</v>
      </c>
      <c r="H87" s="75" t="s">
        <v>190</v>
      </c>
      <c r="I87" s="82">
        <v>6.25E-2</v>
      </c>
      <c r="J87" s="83">
        <v>5.2</v>
      </c>
      <c r="K87" s="163" t="s">
        <v>123</v>
      </c>
      <c r="L87" s="75" t="s">
        <v>349</v>
      </c>
      <c r="M87" s="84">
        <v>1</v>
      </c>
      <c r="N87" s="85">
        <v>20</v>
      </c>
      <c r="O87" s="84">
        <v>20</v>
      </c>
    </row>
    <row r="88" spans="1:15">
      <c r="A88" s="79">
        <v>5</v>
      </c>
      <c r="B88" s="93">
        <v>40934</v>
      </c>
      <c r="C88" s="92">
        <v>0.34722222222222227</v>
      </c>
      <c r="D88" s="81" t="s">
        <v>144</v>
      </c>
      <c r="E88" s="87" t="s">
        <v>273</v>
      </c>
      <c r="F88" s="80">
        <v>40934</v>
      </c>
      <c r="G88" s="92">
        <v>0.36805555555555558</v>
      </c>
      <c r="H88" s="75" t="s">
        <v>190</v>
      </c>
      <c r="I88" s="82">
        <v>2.0833333333333315E-2</v>
      </c>
      <c r="J88" s="83">
        <v>5.0999999999999996</v>
      </c>
      <c r="K88" s="167" t="s">
        <v>148</v>
      </c>
      <c r="L88" s="91" t="s">
        <v>149</v>
      </c>
      <c r="M88" s="84">
        <v>10</v>
      </c>
      <c r="N88" s="85">
        <v>1</v>
      </c>
      <c r="O88" s="84">
        <v>10</v>
      </c>
    </row>
    <row r="89" spans="1:15">
      <c r="A89" s="79">
        <v>5</v>
      </c>
      <c r="B89" s="93">
        <v>40934</v>
      </c>
      <c r="C89" s="92">
        <v>0.3125</v>
      </c>
      <c r="D89" s="81" t="s">
        <v>159</v>
      </c>
      <c r="E89" s="87" t="s">
        <v>273</v>
      </c>
      <c r="F89" s="80">
        <v>40934</v>
      </c>
      <c r="G89" s="92">
        <v>0.33958333333333335</v>
      </c>
      <c r="H89" s="75" t="s">
        <v>190</v>
      </c>
      <c r="I89" s="82">
        <v>2.7083333333333348E-2</v>
      </c>
      <c r="J89" s="75">
        <v>2.27</v>
      </c>
      <c r="K89" s="163" t="s">
        <v>206</v>
      </c>
      <c r="L89" s="75" t="s">
        <v>149</v>
      </c>
      <c r="M89" s="84">
        <v>4.4000000000000004</v>
      </c>
      <c r="N89" s="85">
        <v>1</v>
      </c>
      <c r="O89" s="84">
        <v>4.4000000000000004</v>
      </c>
    </row>
    <row r="90" spans="1:15">
      <c r="A90" s="79">
        <v>6</v>
      </c>
      <c r="B90" s="93">
        <v>40935</v>
      </c>
      <c r="C90" s="81">
        <v>0.25</v>
      </c>
      <c r="D90" s="81" t="s">
        <v>121</v>
      </c>
      <c r="E90" s="75" t="s">
        <v>122</v>
      </c>
      <c r="F90" s="80">
        <v>40935</v>
      </c>
      <c r="G90" s="92">
        <v>0.3125</v>
      </c>
      <c r="H90" s="75" t="s">
        <v>190</v>
      </c>
      <c r="I90" s="82">
        <v>6.25E-2</v>
      </c>
      <c r="J90" s="83">
        <v>5.2</v>
      </c>
      <c r="K90" s="163" t="s">
        <v>123</v>
      </c>
      <c r="L90" s="75" t="s">
        <v>349</v>
      </c>
      <c r="M90" s="84">
        <v>1</v>
      </c>
      <c r="N90" s="85">
        <v>20</v>
      </c>
      <c r="O90" s="84">
        <v>20</v>
      </c>
    </row>
    <row r="91" spans="1:15">
      <c r="A91" s="79">
        <v>7</v>
      </c>
      <c r="B91" s="93">
        <v>40936</v>
      </c>
      <c r="C91" s="92">
        <v>0.25</v>
      </c>
      <c r="D91" s="81" t="s">
        <v>144</v>
      </c>
      <c r="E91" s="87" t="s">
        <v>177</v>
      </c>
      <c r="F91" s="80">
        <v>40936</v>
      </c>
      <c r="G91" s="92">
        <v>0.29166666666666669</v>
      </c>
      <c r="H91" s="75" t="s">
        <v>138</v>
      </c>
      <c r="I91" s="82">
        <v>4.1666666666666685E-2</v>
      </c>
      <c r="J91" s="83">
        <v>5.0999999999999996</v>
      </c>
      <c r="K91" s="167" t="s">
        <v>148</v>
      </c>
      <c r="L91" s="91" t="s">
        <v>149</v>
      </c>
      <c r="M91" s="84">
        <v>10</v>
      </c>
      <c r="N91" s="85">
        <v>1</v>
      </c>
      <c r="O91" s="84">
        <v>10</v>
      </c>
    </row>
    <row r="92" spans="1:15">
      <c r="A92" s="79">
        <v>7</v>
      </c>
      <c r="B92" s="93">
        <v>40936</v>
      </c>
      <c r="C92" s="92">
        <v>0.25</v>
      </c>
      <c r="D92" s="81" t="s">
        <v>278</v>
      </c>
      <c r="E92" s="87" t="s">
        <v>177</v>
      </c>
      <c r="F92" s="80">
        <v>40936</v>
      </c>
      <c r="G92" s="92">
        <v>0.29166666666666669</v>
      </c>
      <c r="H92" s="75" t="s">
        <v>138</v>
      </c>
      <c r="I92" s="82">
        <v>4.1666666666666685E-2</v>
      </c>
      <c r="J92" s="75">
        <v>1.26</v>
      </c>
      <c r="K92" s="163" t="s">
        <v>223</v>
      </c>
      <c r="L92" s="75" t="s">
        <v>346</v>
      </c>
      <c r="M92" s="84">
        <v>20</v>
      </c>
      <c r="N92" s="85">
        <v>0.5</v>
      </c>
      <c r="O92" s="84">
        <v>10</v>
      </c>
    </row>
    <row r="93" spans="1:15">
      <c r="A93" s="79">
        <v>7</v>
      </c>
      <c r="B93" s="93">
        <v>40936</v>
      </c>
      <c r="C93" s="92">
        <v>0.25</v>
      </c>
      <c r="D93" s="81" t="s">
        <v>121</v>
      </c>
      <c r="E93" s="75" t="s">
        <v>122</v>
      </c>
      <c r="F93" s="80">
        <v>40936</v>
      </c>
      <c r="G93" s="92">
        <v>0.3125</v>
      </c>
      <c r="H93" s="75" t="s">
        <v>138</v>
      </c>
      <c r="I93" s="82">
        <v>6.25E-2</v>
      </c>
      <c r="J93" s="83">
        <v>5.2</v>
      </c>
      <c r="K93" s="163" t="s">
        <v>123</v>
      </c>
      <c r="L93" s="75" t="s">
        <v>349</v>
      </c>
      <c r="M93" s="84">
        <v>1</v>
      </c>
      <c r="N93" s="85">
        <v>20</v>
      </c>
      <c r="O93" s="84">
        <v>20</v>
      </c>
    </row>
    <row r="94" spans="1:15">
      <c r="A94" s="79">
        <v>7</v>
      </c>
      <c r="B94" s="93">
        <v>40936</v>
      </c>
      <c r="C94" s="92">
        <v>0.25</v>
      </c>
      <c r="D94" s="81" t="s">
        <v>144</v>
      </c>
      <c r="E94" s="87" t="s">
        <v>177</v>
      </c>
      <c r="F94" s="80">
        <v>40936</v>
      </c>
      <c r="G94" s="92">
        <v>0.29166666666666669</v>
      </c>
      <c r="H94" s="75" t="s">
        <v>138</v>
      </c>
      <c r="I94" s="82">
        <v>4.1666666666666685E-2</v>
      </c>
      <c r="J94" s="83">
        <v>5.0999999999999996</v>
      </c>
      <c r="K94" s="167" t="s">
        <v>148</v>
      </c>
      <c r="L94" s="91" t="s">
        <v>149</v>
      </c>
      <c r="M94" s="84">
        <v>10</v>
      </c>
      <c r="N94" s="85">
        <v>1</v>
      </c>
      <c r="O94" s="84">
        <v>10</v>
      </c>
    </row>
    <row r="95" spans="1:15">
      <c r="A95" s="79">
        <v>7</v>
      </c>
      <c r="B95" s="93">
        <v>40936</v>
      </c>
      <c r="C95" s="92">
        <v>0.25</v>
      </c>
      <c r="D95" s="81" t="s">
        <v>159</v>
      </c>
      <c r="E95" s="87" t="s">
        <v>248</v>
      </c>
      <c r="F95" s="80">
        <v>40936</v>
      </c>
      <c r="G95" s="92">
        <v>0.29166666666666669</v>
      </c>
      <c r="H95" s="75" t="s">
        <v>138</v>
      </c>
      <c r="I95" s="82">
        <v>4.1666666666666685E-2</v>
      </c>
      <c r="J95" s="75">
        <v>1.26</v>
      </c>
      <c r="K95" s="163" t="s">
        <v>223</v>
      </c>
      <c r="L95" s="75" t="s">
        <v>346</v>
      </c>
      <c r="M95" s="84">
        <v>20</v>
      </c>
      <c r="N95" s="85">
        <v>1</v>
      </c>
      <c r="O95" s="84">
        <v>20</v>
      </c>
    </row>
    <row r="96" spans="1:15">
      <c r="A96" s="79">
        <v>1</v>
      </c>
      <c r="B96" s="93">
        <v>40937</v>
      </c>
      <c r="C96" s="81">
        <v>0.25</v>
      </c>
      <c r="D96" s="81" t="s">
        <v>121</v>
      </c>
      <c r="E96" s="75" t="s">
        <v>122</v>
      </c>
      <c r="F96" s="80">
        <v>40937</v>
      </c>
      <c r="G96" s="92">
        <v>0.3125</v>
      </c>
      <c r="H96" s="75" t="s">
        <v>138</v>
      </c>
      <c r="I96" s="82">
        <v>6.25E-2</v>
      </c>
      <c r="J96" s="83">
        <v>5.2</v>
      </c>
      <c r="K96" s="163" t="s">
        <v>123</v>
      </c>
      <c r="L96" s="75" t="s">
        <v>349</v>
      </c>
      <c r="M96" s="84">
        <v>1</v>
      </c>
      <c r="N96" s="85">
        <v>20</v>
      </c>
      <c r="O96" s="84">
        <v>20</v>
      </c>
    </row>
    <row r="97" spans="1:15">
      <c r="A97" s="79">
        <v>1</v>
      </c>
      <c r="B97" s="93">
        <v>40937</v>
      </c>
      <c r="C97" s="81">
        <v>0.25</v>
      </c>
      <c r="D97" s="81" t="s">
        <v>144</v>
      </c>
      <c r="E97" s="87" t="s">
        <v>248</v>
      </c>
      <c r="F97" s="80">
        <v>40937</v>
      </c>
      <c r="G97" s="92">
        <v>0.27083333333333331</v>
      </c>
      <c r="H97" s="75" t="s">
        <v>138</v>
      </c>
      <c r="I97" s="82">
        <v>2.0833333333333315E-2</v>
      </c>
      <c r="J97" s="83">
        <v>5.0999999999999996</v>
      </c>
      <c r="K97" s="167" t="s">
        <v>148</v>
      </c>
      <c r="L97" s="91" t="s">
        <v>149</v>
      </c>
      <c r="M97" s="84">
        <v>10</v>
      </c>
      <c r="N97" s="85">
        <v>1</v>
      </c>
      <c r="O97" s="84">
        <v>10</v>
      </c>
    </row>
    <row r="98" spans="1:15">
      <c r="A98" s="79">
        <v>1</v>
      </c>
      <c r="B98" s="93">
        <v>40937</v>
      </c>
      <c r="C98" s="92">
        <v>0.27083333333333331</v>
      </c>
      <c r="D98" s="81" t="s">
        <v>159</v>
      </c>
      <c r="E98" s="87" t="s">
        <v>248</v>
      </c>
      <c r="F98" s="80">
        <v>40937</v>
      </c>
      <c r="G98" s="92">
        <v>0.29166666666666669</v>
      </c>
      <c r="H98" s="75" t="s">
        <v>138</v>
      </c>
      <c r="I98" s="82">
        <v>2.083333333333337E-2</v>
      </c>
      <c r="J98" s="75">
        <v>2.27</v>
      </c>
      <c r="K98" s="163" t="s">
        <v>206</v>
      </c>
      <c r="L98" s="75" t="s">
        <v>149</v>
      </c>
      <c r="M98" s="84">
        <v>4.4000000000000004</v>
      </c>
      <c r="N98" s="85">
        <v>1</v>
      </c>
      <c r="O98" s="84">
        <v>4.4000000000000004</v>
      </c>
    </row>
    <row r="99" spans="1:15">
      <c r="A99" s="79">
        <v>1</v>
      </c>
      <c r="B99" s="93">
        <v>40937</v>
      </c>
      <c r="C99" s="92">
        <v>0.72916666666666663</v>
      </c>
      <c r="D99" s="81" t="s">
        <v>144</v>
      </c>
      <c r="E99" s="87" t="s">
        <v>151</v>
      </c>
      <c r="F99" s="80">
        <v>40937</v>
      </c>
      <c r="G99" s="92">
        <v>0.75</v>
      </c>
      <c r="H99" s="75" t="s">
        <v>190</v>
      </c>
      <c r="I99" s="82">
        <v>2.083333333333337E-2</v>
      </c>
      <c r="J99" s="83">
        <v>5.0999999999999996</v>
      </c>
      <c r="K99" s="167" t="s">
        <v>148</v>
      </c>
      <c r="L99" s="91" t="s">
        <v>149</v>
      </c>
      <c r="M99" s="84">
        <v>10</v>
      </c>
      <c r="N99" s="85">
        <v>1</v>
      </c>
      <c r="O99" s="84">
        <v>10</v>
      </c>
    </row>
    <row r="100" spans="1:15">
      <c r="A100" s="79">
        <v>2</v>
      </c>
      <c r="B100" s="93">
        <v>40938</v>
      </c>
      <c r="C100" s="81">
        <v>0.25</v>
      </c>
      <c r="D100" s="81" t="s">
        <v>121</v>
      </c>
      <c r="E100" s="75" t="s">
        <v>122</v>
      </c>
      <c r="F100" s="80">
        <v>40938</v>
      </c>
      <c r="G100" s="92">
        <v>0.3125</v>
      </c>
      <c r="H100" s="75" t="s">
        <v>190</v>
      </c>
      <c r="I100" s="82">
        <v>6.25E-2</v>
      </c>
      <c r="J100" s="83">
        <v>5.2</v>
      </c>
      <c r="K100" s="163" t="s">
        <v>123</v>
      </c>
      <c r="L100" s="75" t="s">
        <v>349</v>
      </c>
      <c r="M100" s="84">
        <v>1</v>
      </c>
      <c r="N100" s="85">
        <v>20</v>
      </c>
      <c r="O100" s="84">
        <v>20</v>
      </c>
    </row>
    <row r="101" spans="1:15">
      <c r="A101" s="79">
        <v>2</v>
      </c>
      <c r="B101" s="93">
        <v>40938</v>
      </c>
      <c r="C101" s="92">
        <v>0.28472222222222221</v>
      </c>
      <c r="D101" s="81" t="s">
        <v>144</v>
      </c>
      <c r="E101" s="87" t="s">
        <v>269</v>
      </c>
      <c r="F101" s="80">
        <v>40938</v>
      </c>
      <c r="G101" s="92">
        <v>0.43055555555555558</v>
      </c>
      <c r="H101" s="75" t="s">
        <v>190</v>
      </c>
      <c r="I101" s="82">
        <v>0.14583333333333337</v>
      </c>
      <c r="J101" s="83">
        <v>5.0999999999999996</v>
      </c>
      <c r="K101" s="167" t="s">
        <v>148</v>
      </c>
      <c r="L101" s="91" t="s">
        <v>149</v>
      </c>
      <c r="M101" s="84">
        <v>10</v>
      </c>
      <c r="N101" s="85">
        <v>1</v>
      </c>
      <c r="O101" s="84">
        <v>10</v>
      </c>
    </row>
    <row r="102" spans="1:15">
      <c r="A102" s="79">
        <v>2</v>
      </c>
      <c r="B102" s="93">
        <v>40938</v>
      </c>
      <c r="C102" s="92">
        <v>0.28541666666666665</v>
      </c>
      <c r="D102" s="81" t="s">
        <v>159</v>
      </c>
      <c r="E102" s="87" t="s">
        <v>269</v>
      </c>
      <c r="F102" s="80">
        <v>40938</v>
      </c>
      <c r="G102" s="92">
        <v>0.43333333333333335</v>
      </c>
      <c r="H102" s="75" t="s">
        <v>190</v>
      </c>
      <c r="I102" s="82">
        <v>0.1479166666666667</v>
      </c>
      <c r="J102" s="75">
        <v>1.26</v>
      </c>
      <c r="K102" s="163" t="s">
        <v>223</v>
      </c>
      <c r="L102" s="75" t="s">
        <v>346</v>
      </c>
      <c r="M102" s="84">
        <v>20</v>
      </c>
      <c r="N102" s="85">
        <v>1</v>
      </c>
      <c r="O102" s="84">
        <v>20</v>
      </c>
    </row>
    <row r="103" spans="1:15">
      <c r="A103" s="79">
        <v>3</v>
      </c>
      <c r="B103" s="93">
        <v>40939</v>
      </c>
      <c r="C103" s="81">
        <v>0.25</v>
      </c>
      <c r="D103" s="81" t="s">
        <v>121</v>
      </c>
      <c r="E103" s="75" t="s">
        <v>122</v>
      </c>
      <c r="F103" s="80">
        <v>40939</v>
      </c>
      <c r="G103" s="92">
        <v>0.3125</v>
      </c>
      <c r="H103" s="75" t="s">
        <v>190</v>
      </c>
      <c r="I103" s="82">
        <v>6.25E-2</v>
      </c>
      <c r="J103" s="83">
        <v>5.2</v>
      </c>
      <c r="K103" s="163" t="s">
        <v>123</v>
      </c>
      <c r="L103" s="75" t="s">
        <v>349</v>
      </c>
      <c r="M103" s="84">
        <v>1</v>
      </c>
      <c r="N103" s="85">
        <v>20</v>
      </c>
      <c r="O103" s="84">
        <v>20</v>
      </c>
    </row>
    <row r="104" spans="1:15">
      <c r="A104" s="79">
        <v>3</v>
      </c>
      <c r="B104" s="93">
        <v>40939</v>
      </c>
      <c r="C104" s="92">
        <v>0.3125</v>
      </c>
      <c r="D104" s="81" t="s">
        <v>144</v>
      </c>
      <c r="E104" s="87" t="s">
        <v>269</v>
      </c>
      <c r="F104" s="80">
        <v>40939</v>
      </c>
      <c r="G104" s="92">
        <v>0.33333333333333331</v>
      </c>
      <c r="H104" s="75" t="s">
        <v>190</v>
      </c>
      <c r="I104" s="82">
        <v>2.0833333333333315E-2</v>
      </c>
      <c r="J104" s="83">
        <v>5.0999999999999996</v>
      </c>
      <c r="K104" s="167" t="s">
        <v>148</v>
      </c>
      <c r="L104" s="91" t="s">
        <v>149</v>
      </c>
      <c r="M104" s="84">
        <v>10</v>
      </c>
      <c r="N104" s="85">
        <v>1</v>
      </c>
      <c r="O104" s="84">
        <v>10</v>
      </c>
    </row>
    <row r="105" spans="1:15">
      <c r="A105" s="79">
        <v>3</v>
      </c>
      <c r="B105" s="93">
        <v>40939</v>
      </c>
      <c r="C105" s="92">
        <v>0.3125</v>
      </c>
      <c r="D105" s="81" t="s">
        <v>159</v>
      </c>
      <c r="E105" s="87" t="s">
        <v>269</v>
      </c>
      <c r="F105" s="80">
        <v>40939</v>
      </c>
      <c r="G105" s="92">
        <v>0.33333333333333331</v>
      </c>
      <c r="H105" s="75" t="s">
        <v>190</v>
      </c>
      <c r="I105" s="82">
        <v>2.0833333333333315E-2</v>
      </c>
      <c r="J105" s="75">
        <v>1.26</v>
      </c>
      <c r="K105" s="163" t="s">
        <v>223</v>
      </c>
      <c r="L105" s="75" t="s">
        <v>346</v>
      </c>
      <c r="M105" s="84">
        <v>20</v>
      </c>
      <c r="N105" s="85">
        <v>0.5</v>
      </c>
      <c r="O105" s="84">
        <v>10</v>
      </c>
    </row>
    <row r="106" spans="1:15" ht="31.5">
      <c r="A106" s="79">
        <v>3</v>
      </c>
      <c r="B106" s="93">
        <v>40939</v>
      </c>
      <c r="C106" s="92">
        <v>0.3125</v>
      </c>
      <c r="D106" s="81" t="s">
        <v>159</v>
      </c>
      <c r="E106" s="87" t="s">
        <v>269</v>
      </c>
      <c r="F106" s="80">
        <v>40939</v>
      </c>
      <c r="G106" s="92">
        <v>0.33333333333333331</v>
      </c>
      <c r="H106" s="75" t="s">
        <v>190</v>
      </c>
      <c r="I106" s="82">
        <v>2.0833333333333315E-2</v>
      </c>
      <c r="J106" s="75">
        <v>3.17</v>
      </c>
      <c r="K106" s="163" t="s">
        <v>160</v>
      </c>
      <c r="L106" s="75" t="s">
        <v>149</v>
      </c>
      <c r="M106" s="84">
        <v>10</v>
      </c>
      <c r="N106" s="85">
        <v>2</v>
      </c>
      <c r="O106" s="84">
        <v>20</v>
      </c>
    </row>
    <row r="107" spans="1:15">
      <c r="A107" s="79">
        <v>3</v>
      </c>
      <c r="B107" s="93">
        <v>40939</v>
      </c>
      <c r="C107" s="92">
        <v>0.33611111111111108</v>
      </c>
      <c r="D107" s="81" t="s">
        <v>144</v>
      </c>
      <c r="E107" s="87" t="s">
        <v>273</v>
      </c>
      <c r="F107" s="80">
        <v>40939</v>
      </c>
      <c r="G107" s="92">
        <v>0.37777777777777777</v>
      </c>
      <c r="H107" s="75" t="s">
        <v>190</v>
      </c>
      <c r="I107" s="82">
        <v>4.1666666666666685E-2</v>
      </c>
      <c r="J107" s="83">
        <v>5.0999999999999996</v>
      </c>
      <c r="K107" s="167" t="s">
        <v>148</v>
      </c>
      <c r="L107" s="91" t="s">
        <v>149</v>
      </c>
      <c r="M107" s="84">
        <v>10</v>
      </c>
      <c r="N107" s="85">
        <v>1</v>
      </c>
      <c r="O107" s="84">
        <v>10</v>
      </c>
    </row>
    <row r="108" spans="1:15">
      <c r="A108" s="79">
        <v>3</v>
      </c>
      <c r="B108" s="93">
        <v>40939</v>
      </c>
      <c r="C108" s="92">
        <v>0.33611111111111108</v>
      </c>
      <c r="D108" s="81" t="s">
        <v>159</v>
      </c>
      <c r="E108" s="87" t="s">
        <v>273</v>
      </c>
      <c r="F108" s="80">
        <v>40939</v>
      </c>
      <c r="G108" s="92">
        <v>0.37986111111111115</v>
      </c>
      <c r="H108" s="75" t="s">
        <v>190</v>
      </c>
      <c r="I108" s="82">
        <v>4.3750000000000067E-2</v>
      </c>
      <c r="J108" s="75">
        <v>2.27</v>
      </c>
      <c r="K108" s="163" t="s">
        <v>206</v>
      </c>
      <c r="L108" s="75" t="s">
        <v>149</v>
      </c>
      <c r="M108" s="84">
        <v>4.4000000000000004</v>
      </c>
      <c r="N108" s="85">
        <v>1</v>
      </c>
      <c r="O108" s="84">
        <v>4.4000000000000004</v>
      </c>
    </row>
    <row r="109" spans="1:15" ht="31.5">
      <c r="A109" s="79">
        <v>3</v>
      </c>
      <c r="B109" s="93">
        <v>40939</v>
      </c>
      <c r="C109" s="92">
        <v>0.375</v>
      </c>
      <c r="D109" s="81" t="s">
        <v>159</v>
      </c>
      <c r="E109" s="87" t="s">
        <v>122</v>
      </c>
      <c r="F109" s="80">
        <v>40939</v>
      </c>
      <c r="G109" s="92">
        <v>0.70833333333333337</v>
      </c>
      <c r="H109" s="75" t="s">
        <v>190</v>
      </c>
      <c r="I109" s="82">
        <v>0.33333333333333337</v>
      </c>
      <c r="J109" s="75">
        <v>5.3</v>
      </c>
      <c r="K109" s="163" t="s">
        <v>287</v>
      </c>
      <c r="L109" s="75" t="s">
        <v>149</v>
      </c>
      <c r="M109" s="84">
        <v>2495</v>
      </c>
      <c r="N109" s="85">
        <v>1</v>
      </c>
      <c r="O109" s="84">
        <v>2495</v>
      </c>
    </row>
    <row r="110" spans="1:15">
      <c r="A110" s="79">
        <v>3</v>
      </c>
      <c r="B110" s="93">
        <v>40939</v>
      </c>
      <c r="C110" s="92">
        <v>0.375</v>
      </c>
      <c r="D110" s="81" t="s">
        <v>144</v>
      </c>
      <c r="E110" s="87" t="s">
        <v>288</v>
      </c>
      <c r="F110" s="80">
        <v>40939</v>
      </c>
      <c r="G110" s="92">
        <v>0.70833333333333337</v>
      </c>
      <c r="H110" s="75" t="s">
        <v>190</v>
      </c>
      <c r="I110" s="82">
        <v>0.33333333333333337</v>
      </c>
      <c r="J110" s="83">
        <v>5.0999999999999996</v>
      </c>
      <c r="K110" s="167" t="s">
        <v>148</v>
      </c>
      <c r="L110" s="91" t="s">
        <v>149</v>
      </c>
      <c r="M110" s="84">
        <v>10</v>
      </c>
      <c r="N110" s="85">
        <v>1</v>
      </c>
      <c r="O110" s="84">
        <v>10</v>
      </c>
    </row>
    <row r="111" spans="1:15">
      <c r="A111" s="79">
        <v>3</v>
      </c>
      <c r="B111" s="93">
        <v>40939</v>
      </c>
      <c r="C111" s="92">
        <v>0.375</v>
      </c>
      <c r="D111" s="81" t="s">
        <v>144</v>
      </c>
      <c r="E111" s="87" t="s">
        <v>290</v>
      </c>
      <c r="F111" s="80">
        <v>40939</v>
      </c>
      <c r="G111" s="92">
        <v>0.70833333333333337</v>
      </c>
      <c r="H111" s="75" t="s">
        <v>190</v>
      </c>
      <c r="I111" s="82">
        <v>0.33333333333333337</v>
      </c>
      <c r="J111" s="83">
        <v>5.0999999999999996</v>
      </c>
      <c r="K111" s="167" t="s">
        <v>148</v>
      </c>
      <c r="L111" s="91" t="s">
        <v>149</v>
      </c>
      <c r="M111" s="84">
        <v>10</v>
      </c>
      <c r="N111" s="85">
        <v>1</v>
      </c>
      <c r="O111" s="84">
        <v>10</v>
      </c>
    </row>
  </sheetData>
  <conditionalFormatting sqref="A2:A111">
    <cfRule type="cellIs" dxfId="1" priority="2" stopIfTrue="1" operator="equal">
      <formula>7</formula>
    </cfRule>
    <cfRule type="cellIs" dxfId="0" priority="3" stopIfTrue="1" operator="equal">
      <formula>1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topLeftCell="A49" zoomScaleNormal="100" workbookViewId="0">
      <selection activeCell="A39" sqref="A39:IV47"/>
    </sheetView>
  </sheetViews>
  <sheetFormatPr defaultRowHeight="15.75"/>
  <cols>
    <col min="1" max="1" width="7" style="1" customWidth="1"/>
    <col min="2" max="2" width="55.42578125" style="2" customWidth="1"/>
    <col min="3" max="3" width="7.7109375" style="3" customWidth="1"/>
    <col min="4" max="4" width="8.140625" style="3" customWidth="1"/>
    <col min="5" max="5" width="8.42578125" style="3" customWidth="1"/>
    <col min="6" max="6" width="8.140625" style="3" customWidth="1"/>
    <col min="7" max="7" width="8.28515625" style="3" customWidth="1"/>
    <col min="8" max="8" width="8.85546875" style="3" customWidth="1"/>
    <col min="9" max="9" width="7.85546875" style="3" customWidth="1"/>
    <col min="10" max="10" width="9.140625" style="3"/>
    <col min="11" max="11" width="11.28515625" style="4" customWidth="1"/>
    <col min="12" max="12" width="8.5703125" style="5" customWidth="1"/>
    <col min="13" max="13" width="10.140625" style="5" customWidth="1"/>
    <col min="14" max="14" width="11.5703125" style="5" customWidth="1"/>
    <col min="15" max="15" width="9.28515625" style="5" customWidth="1"/>
    <col min="16" max="16" width="11.42578125" style="4" customWidth="1"/>
    <col min="17" max="16384" width="9.140625" style="3"/>
  </cols>
  <sheetData>
    <row r="1" spans="1:16" ht="12.75">
      <c r="A1" s="179" t="s">
        <v>2</v>
      </c>
      <c r="B1" s="180" t="s">
        <v>3</v>
      </c>
      <c r="C1" s="179" t="s">
        <v>4</v>
      </c>
      <c r="D1" s="179" t="s">
        <v>5</v>
      </c>
      <c r="E1" s="181" t="s">
        <v>6</v>
      </c>
      <c r="F1" s="177" t="s">
        <v>7</v>
      </c>
      <c r="G1" s="177"/>
      <c r="H1" s="177"/>
      <c r="I1" s="177"/>
      <c r="J1" s="177"/>
      <c r="K1" s="177"/>
      <c r="L1" s="178" t="s">
        <v>8</v>
      </c>
      <c r="M1" s="178"/>
      <c r="N1" s="178"/>
      <c r="O1" s="178"/>
      <c r="P1" s="178"/>
    </row>
    <row r="2" spans="1:16" ht="72">
      <c r="A2" s="179"/>
      <c r="B2" s="180"/>
      <c r="C2" s="179"/>
      <c r="D2" s="179"/>
      <c r="E2" s="181"/>
      <c r="F2" s="7" t="s">
        <v>9</v>
      </c>
      <c r="G2" s="8" t="s">
        <v>10</v>
      </c>
      <c r="H2" s="9" t="s">
        <v>11</v>
      </c>
      <c r="I2" s="10" t="s">
        <v>12</v>
      </c>
      <c r="J2" s="10" t="s">
        <v>13</v>
      </c>
      <c r="K2" s="11" t="s">
        <v>14</v>
      </c>
      <c r="L2" s="12" t="s">
        <v>15</v>
      </c>
      <c r="M2" s="12" t="s">
        <v>11</v>
      </c>
      <c r="N2" s="12" t="s">
        <v>12</v>
      </c>
      <c r="O2" s="12" t="s">
        <v>13</v>
      </c>
      <c r="P2" s="13" t="s">
        <v>16</v>
      </c>
    </row>
    <row r="3" spans="1:16" s="17" customFormat="1">
      <c r="A3" s="14">
        <v>1</v>
      </c>
      <c r="B3" s="15">
        <v>2</v>
      </c>
      <c r="C3" s="16">
        <v>3</v>
      </c>
      <c r="D3" s="14">
        <v>4</v>
      </c>
      <c r="E3" s="14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  <c r="P3" s="14">
        <v>16</v>
      </c>
    </row>
    <row r="4" spans="1:16" s="21" customFormat="1">
      <c r="A4" s="18"/>
      <c r="B4" s="19" t="s">
        <v>17</v>
      </c>
      <c r="C4" s="20"/>
      <c r="D4" s="18"/>
      <c r="E4" s="18"/>
      <c r="F4" s="20"/>
      <c r="G4" s="20"/>
      <c r="H4" s="20"/>
      <c r="I4" s="20"/>
      <c r="J4" s="20"/>
      <c r="K4" s="18"/>
      <c r="L4" s="18"/>
      <c r="M4" s="18"/>
      <c r="N4" s="18"/>
      <c r="O4" s="18"/>
      <c r="P4" s="18"/>
    </row>
    <row r="5" spans="1:16" ht="63">
      <c r="A5" s="22" t="s">
        <v>18</v>
      </c>
      <c r="B5" s="23" t="s">
        <v>19</v>
      </c>
      <c r="C5" s="22" t="s">
        <v>18</v>
      </c>
      <c r="D5" s="24" t="s">
        <v>20</v>
      </c>
      <c r="E5" s="25">
        <v>1</v>
      </c>
      <c r="F5" s="26"/>
      <c r="G5" s="26"/>
      <c r="H5" s="26"/>
      <c r="I5" s="27">
        <v>5000</v>
      </c>
      <c r="J5" s="27"/>
      <c r="K5" s="28">
        <f>I5*E5</f>
        <v>5000</v>
      </c>
      <c r="L5" s="29"/>
      <c r="M5" s="29"/>
      <c r="N5" s="29"/>
      <c r="O5" s="29"/>
      <c r="P5" s="28"/>
    </row>
    <row r="6" spans="1:16">
      <c r="A6" s="30" t="s">
        <v>21</v>
      </c>
      <c r="B6" s="23" t="s">
        <v>22</v>
      </c>
      <c r="C6" s="30" t="s">
        <v>21</v>
      </c>
      <c r="D6" s="31" t="s">
        <v>20</v>
      </c>
      <c r="E6" s="31">
        <v>1</v>
      </c>
      <c r="F6" s="32"/>
      <c r="G6" s="33"/>
      <c r="H6" s="33"/>
      <c r="I6" s="29">
        <v>250</v>
      </c>
      <c r="J6" s="29"/>
      <c r="K6" s="28">
        <f t="shared" ref="K6:K38" si="0">I6*E6</f>
        <v>250</v>
      </c>
      <c r="L6" s="29"/>
      <c r="M6" s="29"/>
      <c r="N6" s="29"/>
      <c r="O6" s="29"/>
      <c r="P6" s="29"/>
    </row>
    <row r="7" spans="1:16">
      <c r="A7" s="30" t="s">
        <v>23</v>
      </c>
      <c r="B7" s="23" t="s">
        <v>24</v>
      </c>
      <c r="C7" s="30" t="s">
        <v>23</v>
      </c>
      <c r="D7" s="31" t="s">
        <v>20</v>
      </c>
      <c r="E7" s="24">
        <v>1</v>
      </c>
      <c r="F7" s="32"/>
      <c r="G7" s="33"/>
      <c r="H7" s="33"/>
      <c r="I7" s="29">
        <v>360</v>
      </c>
      <c r="J7" s="29"/>
      <c r="K7" s="28">
        <f t="shared" si="0"/>
        <v>360</v>
      </c>
      <c r="L7" s="29"/>
      <c r="M7" s="29"/>
      <c r="N7" s="29"/>
      <c r="O7" s="29"/>
      <c r="P7" s="29"/>
    </row>
    <row r="8" spans="1:16" ht="31.5">
      <c r="A8" s="30" t="s">
        <v>25</v>
      </c>
      <c r="B8" s="23" t="s">
        <v>26</v>
      </c>
      <c r="C8" s="30" t="s">
        <v>25</v>
      </c>
      <c r="D8" s="24" t="s">
        <v>20</v>
      </c>
      <c r="E8" s="24">
        <v>4</v>
      </c>
      <c r="F8" s="32"/>
      <c r="G8" s="33"/>
      <c r="H8" s="33"/>
      <c r="I8" s="29">
        <v>430</v>
      </c>
      <c r="J8" s="29"/>
      <c r="K8" s="28">
        <f t="shared" si="0"/>
        <v>1720</v>
      </c>
      <c r="L8" s="29"/>
      <c r="M8" s="29"/>
      <c r="N8" s="29"/>
      <c r="O8" s="29"/>
      <c r="P8" s="29"/>
    </row>
    <row r="9" spans="1:16" ht="31.5">
      <c r="A9" s="30" t="s">
        <v>27</v>
      </c>
      <c r="B9" s="23" t="s">
        <v>28</v>
      </c>
      <c r="C9" s="30" t="s">
        <v>27</v>
      </c>
      <c r="D9" s="24" t="s">
        <v>20</v>
      </c>
      <c r="E9" s="24">
        <v>4</v>
      </c>
      <c r="F9" s="32"/>
      <c r="G9" s="33"/>
      <c r="H9" s="33"/>
      <c r="I9" s="29">
        <v>330</v>
      </c>
      <c r="J9" s="29"/>
      <c r="K9" s="28">
        <f t="shared" si="0"/>
        <v>1320</v>
      </c>
      <c r="L9" s="29"/>
      <c r="M9" s="29"/>
      <c r="N9" s="29"/>
      <c r="O9" s="29"/>
      <c r="P9" s="29"/>
    </row>
    <row r="10" spans="1:16">
      <c r="A10" s="30" t="s">
        <v>29</v>
      </c>
      <c r="B10" s="23" t="s">
        <v>30</v>
      </c>
      <c r="C10" s="30" t="s">
        <v>29</v>
      </c>
      <c r="D10" s="24" t="s">
        <v>20</v>
      </c>
      <c r="E10" s="24">
        <v>4</v>
      </c>
      <c r="F10" s="32"/>
      <c r="G10" s="33"/>
      <c r="H10" s="33"/>
      <c r="I10" s="29">
        <v>250</v>
      </c>
      <c r="J10" s="29"/>
      <c r="K10" s="28">
        <f t="shared" si="0"/>
        <v>1000</v>
      </c>
      <c r="L10" s="29"/>
      <c r="M10" s="29"/>
      <c r="N10" s="29"/>
      <c r="O10" s="29"/>
      <c r="P10" s="29"/>
    </row>
    <row r="11" spans="1:16">
      <c r="A11" s="30" t="s">
        <v>31</v>
      </c>
      <c r="B11" s="23" t="s">
        <v>32</v>
      </c>
      <c r="C11" s="30" t="s">
        <v>31</v>
      </c>
      <c r="D11" s="24" t="s">
        <v>20</v>
      </c>
      <c r="E11" s="24">
        <v>4</v>
      </c>
      <c r="F11" s="32"/>
      <c r="G11" s="33"/>
      <c r="H11" s="33"/>
      <c r="I11" s="29">
        <v>145</v>
      </c>
      <c r="J11" s="29"/>
      <c r="K11" s="28">
        <f t="shared" si="0"/>
        <v>580</v>
      </c>
      <c r="L11" s="29"/>
      <c r="M11" s="29"/>
      <c r="N11" s="29"/>
      <c r="O11" s="29"/>
      <c r="P11" s="29"/>
    </row>
    <row r="12" spans="1:16" ht="18.75">
      <c r="A12" s="30" t="s">
        <v>33</v>
      </c>
      <c r="B12" s="34" t="s">
        <v>34</v>
      </c>
      <c r="C12" s="30" t="s">
        <v>33</v>
      </c>
      <c r="D12" s="31" t="s">
        <v>35</v>
      </c>
      <c r="E12" s="31">
        <v>80</v>
      </c>
      <c r="F12" s="32"/>
      <c r="G12" s="33"/>
      <c r="H12" s="33"/>
      <c r="I12" s="29">
        <v>2.95</v>
      </c>
      <c r="J12" s="29"/>
      <c r="K12" s="28">
        <f t="shared" si="0"/>
        <v>236</v>
      </c>
      <c r="L12" s="29"/>
      <c r="M12" s="29"/>
      <c r="N12" s="29"/>
      <c r="O12" s="29"/>
      <c r="P12" s="29"/>
    </row>
    <row r="13" spans="1:16" ht="18.75">
      <c r="A13" s="30" t="s">
        <v>36</v>
      </c>
      <c r="B13" s="34" t="s">
        <v>37</v>
      </c>
      <c r="C13" s="30" t="s">
        <v>36</v>
      </c>
      <c r="D13" s="31" t="s">
        <v>35</v>
      </c>
      <c r="E13" s="31">
        <v>20</v>
      </c>
      <c r="F13" s="32"/>
      <c r="G13" s="33"/>
      <c r="H13" s="33"/>
      <c r="I13" s="29">
        <v>0.65</v>
      </c>
      <c r="J13" s="29"/>
      <c r="K13" s="28">
        <f t="shared" si="0"/>
        <v>13</v>
      </c>
      <c r="L13" s="29"/>
      <c r="M13" s="29"/>
      <c r="N13" s="29"/>
      <c r="O13" s="29"/>
      <c r="P13" s="29"/>
    </row>
    <row r="14" spans="1:16" ht="18.75">
      <c r="A14" s="30" t="s">
        <v>38</v>
      </c>
      <c r="B14" s="23" t="s">
        <v>39</v>
      </c>
      <c r="C14" s="30" t="s">
        <v>38</v>
      </c>
      <c r="D14" s="31" t="s">
        <v>35</v>
      </c>
      <c r="E14" s="24">
        <v>365</v>
      </c>
      <c r="F14" s="32"/>
      <c r="G14" s="33"/>
      <c r="H14" s="33"/>
      <c r="I14" s="29">
        <v>3.7</v>
      </c>
      <c r="J14" s="29"/>
      <c r="K14" s="28">
        <f t="shared" si="0"/>
        <v>1350.5</v>
      </c>
      <c r="L14" s="29"/>
      <c r="M14" s="29"/>
      <c r="N14" s="29"/>
      <c r="O14" s="29"/>
      <c r="P14" s="29"/>
    </row>
    <row r="15" spans="1:16" ht="18.75">
      <c r="A15" s="30" t="s">
        <v>40</v>
      </c>
      <c r="B15" s="23" t="s">
        <v>41</v>
      </c>
      <c r="C15" s="30" t="s">
        <v>40</v>
      </c>
      <c r="D15" s="31" t="s">
        <v>35</v>
      </c>
      <c r="E15" s="24">
        <v>365</v>
      </c>
      <c r="F15" s="32"/>
      <c r="G15" s="33"/>
      <c r="H15" s="33"/>
      <c r="I15" s="29">
        <v>1.7</v>
      </c>
      <c r="J15" s="29"/>
      <c r="K15" s="28">
        <f t="shared" si="0"/>
        <v>620.5</v>
      </c>
      <c r="L15" s="29"/>
      <c r="M15" s="29"/>
      <c r="N15" s="29"/>
      <c r="O15" s="29"/>
      <c r="P15" s="29"/>
    </row>
    <row r="16" spans="1:16">
      <c r="A16" s="30" t="s">
        <v>42</v>
      </c>
      <c r="B16" s="23" t="s">
        <v>43</v>
      </c>
      <c r="C16" s="30" t="s">
        <v>42</v>
      </c>
      <c r="D16" s="31" t="s">
        <v>35</v>
      </c>
      <c r="E16" s="31">
        <v>50</v>
      </c>
      <c r="F16" s="32"/>
      <c r="G16" s="33"/>
      <c r="H16" s="33"/>
      <c r="I16" s="29">
        <v>0.9</v>
      </c>
      <c r="J16" s="29"/>
      <c r="K16" s="28">
        <f t="shared" si="0"/>
        <v>45</v>
      </c>
      <c r="L16" s="29"/>
      <c r="M16" s="29"/>
      <c r="N16" s="29"/>
      <c r="O16" s="29"/>
      <c r="P16" s="29"/>
    </row>
    <row r="17" spans="1:16">
      <c r="A17" s="30" t="s">
        <v>44</v>
      </c>
      <c r="B17" s="23" t="s">
        <v>45</v>
      </c>
      <c r="C17" s="30" t="s">
        <v>44</v>
      </c>
      <c r="D17" s="31" t="s">
        <v>35</v>
      </c>
      <c r="E17" s="31">
        <v>50</v>
      </c>
      <c r="F17" s="32"/>
      <c r="G17" s="33"/>
      <c r="H17" s="33"/>
      <c r="I17" s="29">
        <v>0.15</v>
      </c>
      <c r="J17" s="29"/>
      <c r="K17" s="28">
        <f t="shared" si="0"/>
        <v>7.5</v>
      </c>
      <c r="L17" s="29"/>
      <c r="M17" s="29"/>
      <c r="N17" s="29"/>
      <c r="O17" s="29"/>
      <c r="P17" s="29"/>
    </row>
    <row r="18" spans="1:16">
      <c r="A18" s="30" t="s">
        <v>46</v>
      </c>
      <c r="B18" s="23" t="s">
        <v>47</v>
      </c>
      <c r="C18" s="30" t="s">
        <v>46</v>
      </c>
      <c r="D18" s="24" t="s">
        <v>20</v>
      </c>
      <c r="E18" s="24">
        <v>2</v>
      </c>
      <c r="F18" s="32"/>
      <c r="G18" s="33"/>
      <c r="H18" s="33"/>
      <c r="I18" s="29">
        <v>14.85</v>
      </c>
      <c r="J18" s="29"/>
      <c r="K18" s="28">
        <f t="shared" si="0"/>
        <v>29.7</v>
      </c>
      <c r="L18" s="29"/>
      <c r="M18" s="29"/>
      <c r="N18" s="29"/>
      <c r="O18" s="29"/>
      <c r="P18" s="29"/>
    </row>
    <row r="19" spans="1:16" ht="31.5">
      <c r="A19" s="30" t="s">
        <v>48</v>
      </c>
      <c r="B19" s="23" t="s">
        <v>49</v>
      </c>
      <c r="C19" s="30" t="s">
        <v>48</v>
      </c>
      <c r="D19" s="31" t="s">
        <v>35</v>
      </c>
      <c r="E19" s="31">
        <v>50</v>
      </c>
      <c r="F19" s="32"/>
      <c r="G19" s="33"/>
      <c r="H19" s="33"/>
      <c r="I19" s="29">
        <v>2.65</v>
      </c>
      <c r="J19" s="29"/>
      <c r="K19" s="28">
        <f t="shared" si="0"/>
        <v>132.5</v>
      </c>
      <c r="L19" s="29"/>
      <c r="M19" s="29"/>
      <c r="N19" s="29"/>
      <c r="O19" s="29"/>
      <c r="P19" s="29"/>
    </row>
    <row r="20" spans="1:16">
      <c r="A20" s="30" t="s">
        <v>50</v>
      </c>
      <c r="B20" s="23" t="s">
        <v>51</v>
      </c>
      <c r="C20" s="30" t="s">
        <v>50</v>
      </c>
      <c r="D20" s="31" t="s">
        <v>20</v>
      </c>
      <c r="E20" s="31">
        <v>1</v>
      </c>
      <c r="F20" s="32"/>
      <c r="G20" s="33"/>
      <c r="H20" s="33"/>
      <c r="I20" s="29">
        <v>450</v>
      </c>
      <c r="J20" s="29"/>
      <c r="K20" s="28">
        <f t="shared" si="0"/>
        <v>450</v>
      </c>
      <c r="L20" s="29"/>
      <c r="M20" s="29"/>
      <c r="N20" s="29"/>
      <c r="O20" s="29"/>
      <c r="P20" s="29"/>
    </row>
    <row r="21" spans="1:16">
      <c r="A21" s="30" t="s">
        <v>52</v>
      </c>
      <c r="B21" s="23" t="s">
        <v>53</v>
      </c>
      <c r="C21" s="30" t="s">
        <v>52</v>
      </c>
      <c r="D21" s="24" t="s">
        <v>20</v>
      </c>
      <c r="E21" s="31">
        <v>4</v>
      </c>
      <c r="F21" s="32"/>
      <c r="G21" s="33"/>
      <c r="H21" s="33"/>
      <c r="I21" s="29">
        <v>60</v>
      </c>
      <c r="J21" s="29"/>
      <c r="K21" s="28">
        <f t="shared" si="0"/>
        <v>240</v>
      </c>
      <c r="L21" s="29"/>
      <c r="M21" s="29"/>
      <c r="N21" s="29"/>
      <c r="O21" s="29"/>
      <c r="P21" s="29"/>
    </row>
    <row r="22" spans="1:16">
      <c r="A22" s="30" t="s">
        <v>54</v>
      </c>
      <c r="B22" s="23" t="s">
        <v>55</v>
      </c>
      <c r="C22" s="30" t="s">
        <v>54</v>
      </c>
      <c r="D22" s="31" t="s">
        <v>20</v>
      </c>
      <c r="E22" s="31">
        <v>1</v>
      </c>
      <c r="F22" s="32"/>
      <c r="G22" s="33"/>
      <c r="H22" s="33"/>
      <c r="I22" s="29">
        <v>250</v>
      </c>
      <c r="J22" s="29"/>
      <c r="K22" s="28">
        <f t="shared" si="0"/>
        <v>250</v>
      </c>
      <c r="L22" s="29"/>
      <c r="M22" s="29"/>
      <c r="N22" s="29"/>
      <c r="O22" s="29"/>
      <c r="P22" s="29"/>
    </row>
    <row r="23" spans="1:16" ht="33.75" customHeight="1">
      <c r="A23" s="30" t="s">
        <v>56</v>
      </c>
      <c r="B23" s="35" t="s">
        <v>57</v>
      </c>
      <c r="C23" s="30" t="s">
        <v>56</v>
      </c>
      <c r="D23" s="36" t="s">
        <v>20</v>
      </c>
      <c r="E23" s="31">
        <v>1</v>
      </c>
      <c r="F23" s="32"/>
      <c r="G23" s="33"/>
      <c r="H23" s="33"/>
      <c r="I23" s="29">
        <v>400</v>
      </c>
      <c r="J23" s="29"/>
      <c r="K23" s="28">
        <f t="shared" si="0"/>
        <v>400</v>
      </c>
      <c r="L23" s="29"/>
      <c r="M23" s="29"/>
      <c r="N23" s="29"/>
      <c r="O23" s="29"/>
      <c r="P23" s="29"/>
    </row>
    <row r="24" spans="1:16" ht="33.75" customHeight="1">
      <c r="A24" s="37" t="s">
        <v>58</v>
      </c>
      <c r="B24" s="38" t="s">
        <v>49</v>
      </c>
      <c r="C24" s="37" t="s">
        <v>58</v>
      </c>
      <c r="D24" s="39" t="s">
        <v>35</v>
      </c>
      <c r="E24" s="39">
        <v>25</v>
      </c>
      <c r="F24" s="33"/>
      <c r="G24" s="33"/>
      <c r="H24" s="33"/>
      <c r="I24" s="29">
        <v>3.5</v>
      </c>
      <c r="J24" s="29"/>
      <c r="K24" s="28">
        <f t="shared" si="0"/>
        <v>87.5</v>
      </c>
      <c r="L24" s="29"/>
      <c r="M24" s="29"/>
      <c r="N24" s="29"/>
      <c r="O24" s="29"/>
      <c r="P24" s="29"/>
    </row>
    <row r="25" spans="1:16" ht="18.75">
      <c r="A25" s="37" t="s">
        <v>59</v>
      </c>
      <c r="B25" s="38" t="s">
        <v>60</v>
      </c>
      <c r="C25" s="37" t="s">
        <v>59</v>
      </c>
      <c r="D25" s="39" t="s">
        <v>61</v>
      </c>
      <c r="E25" s="39">
        <v>10</v>
      </c>
      <c r="F25" s="33"/>
      <c r="G25" s="33"/>
      <c r="H25" s="33"/>
      <c r="I25" s="29">
        <v>40</v>
      </c>
      <c r="J25" s="29"/>
      <c r="K25" s="28">
        <f t="shared" si="0"/>
        <v>400</v>
      </c>
      <c r="L25" s="29"/>
      <c r="M25" s="29"/>
      <c r="N25" s="29"/>
      <c r="O25" s="29"/>
      <c r="P25" s="29"/>
    </row>
    <row r="26" spans="1:16">
      <c r="A26" s="30" t="s">
        <v>62</v>
      </c>
      <c r="B26" s="40" t="s">
        <v>63</v>
      </c>
      <c r="C26" s="30" t="s">
        <v>62</v>
      </c>
      <c r="D26" s="41" t="s">
        <v>64</v>
      </c>
      <c r="E26" s="41">
        <v>16</v>
      </c>
      <c r="F26" s="42"/>
      <c r="G26" s="43"/>
      <c r="H26" s="33"/>
      <c r="I26" s="29"/>
      <c r="J26" s="29"/>
      <c r="K26" s="28">
        <f t="shared" si="0"/>
        <v>0</v>
      </c>
      <c r="L26" s="28"/>
      <c r="M26" s="28"/>
      <c r="N26" s="28"/>
      <c r="O26" s="28"/>
      <c r="P26" s="28"/>
    </row>
    <row r="27" spans="1:16">
      <c r="A27" s="30" t="s">
        <v>65</v>
      </c>
      <c r="B27" s="23" t="s">
        <v>66</v>
      </c>
      <c r="C27" s="30" t="s">
        <v>65</v>
      </c>
      <c r="D27" s="31" t="s">
        <v>64</v>
      </c>
      <c r="E27" s="31">
        <v>16</v>
      </c>
      <c r="F27" s="32"/>
      <c r="G27" s="33"/>
      <c r="H27" s="33"/>
      <c r="I27" s="29"/>
      <c r="J27" s="29"/>
      <c r="K27" s="28">
        <f t="shared" si="0"/>
        <v>0</v>
      </c>
      <c r="L27" s="29"/>
      <c r="M27" s="29"/>
      <c r="N27" s="29"/>
      <c r="O27" s="29"/>
      <c r="P27" s="29"/>
    </row>
    <row r="28" spans="1:16">
      <c r="A28" s="30" t="s">
        <v>67</v>
      </c>
      <c r="B28" s="23" t="s">
        <v>68</v>
      </c>
      <c r="C28" s="30" t="s">
        <v>67</v>
      </c>
      <c r="D28" s="24" t="s">
        <v>20</v>
      </c>
      <c r="E28" s="24">
        <v>38</v>
      </c>
      <c r="F28" s="32"/>
      <c r="G28" s="33"/>
      <c r="H28" s="33"/>
      <c r="I28" s="29">
        <v>480</v>
      </c>
      <c r="J28" s="29"/>
      <c r="K28" s="28">
        <f t="shared" si="0"/>
        <v>18240</v>
      </c>
      <c r="L28" s="29"/>
      <c r="M28" s="29"/>
      <c r="N28" s="29"/>
      <c r="O28" s="29"/>
      <c r="P28" s="29"/>
    </row>
    <row r="29" spans="1:16">
      <c r="A29" s="37" t="s">
        <v>69</v>
      </c>
      <c r="B29" s="23" t="s">
        <v>70</v>
      </c>
      <c r="C29" s="30">
        <v>1.23</v>
      </c>
      <c r="D29" s="31" t="s">
        <v>20</v>
      </c>
      <c r="E29" s="24">
        <v>5</v>
      </c>
      <c r="F29" s="32"/>
      <c r="G29" s="33"/>
      <c r="H29" s="33"/>
      <c r="I29" s="29">
        <v>1000</v>
      </c>
      <c r="J29" s="29"/>
      <c r="K29" s="28">
        <f t="shared" si="0"/>
        <v>5000</v>
      </c>
      <c r="L29" s="29"/>
      <c r="M29" s="29"/>
      <c r="N29" s="29"/>
      <c r="O29" s="29"/>
      <c r="P29" s="29"/>
    </row>
    <row r="30" spans="1:16" ht="18.75">
      <c r="A30" s="37" t="s">
        <v>71</v>
      </c>
      <c r="B30" s="38" t="s">
        <v>72</v>
      </c>
      <c r="C30" s="37" t="s">
        <v>69</v>
      </c>
      <c r="D30" s="44" t="s">
        <v>35</v>
      </c>
      <c r="E30" s="44">
        <v>100</v>
      </c>
      <c r="F30" s="32"/>
      <c r="G30" s="33"/>
      <c r="H30" s="33"/>
      <c r="I30" s="29">
        <v>0.65</v>
      </c>
      <c r="J30" s="29"/>
      <c r="K30" s="28">
        <f>I30*E30</f>
        <v>65</v>
      </c>
      <c r="L30" s="29"/>
      <c r="M30" s="29"/>
      <c r="N30" s="29"/>
      <c r="O30" s="29"/>
      <c r="P30" s="29"/>
    </row>
    <row r="31" spans="1:16" ht="31.5">
      <c r="A31" s="37" t="s">
        <v>73</v>
      </c>
      <c r="B31" s="23" t="s">
        <v>74</v>
      </c>
      <c r="C31" s="37" t="s">
        <v>71</v>
      </c>
      <c r="D31" s="24" t="s">
        <v>20</v>
      </c>
      <c r="E31" s="31">
        <v>5</v>
      </c>
      <c r="F31" s="32"/>
      <c r="G31" s="33"/>
      <c r="H31" s="33"/>
      <c r="I31" s="29">
        <v>400</v>
      </c>
      <c r="J31" s="29"/>
      <c r="K31" s="28">
        <f t="shared" si="0"/>
        <v>2000</v>
      </c>
      <c r="L31" s="29"/>
      <c r="M31" s="29"/>
      <c r="N31" s="29"/>
      <c r="O31" s="29"/>
      <c r="P31" s="29"/>
    </row>
    <row r="32" spans="1:16">
      <c r="A32" s="37" t="s">
        <v>75</v>
      </c>
      <c r="B32" s="23" t="s">
        <v>76</v>
      </c>
      <c r="C32" s="37" t="s">
        <v>73</v>
      </c>
      <c r="D32" s="24" t="s">
        <v>20</v>
      </c>
      <c r="E32" s="31">
        <v>5</v>
      </c>
      <c r="F32" s="32"/>
      <c r="G32" s="33"/>
      <c r="H32" s="33"/>
      <c r="I32" s="29">
        <v>300</v>
      </c>
      <c r="J32" s="29"/>
      <c r="K32" s="28">
        <f t="shared" si="0"/>
        <v>1500</v>
      </c>
      <c r="L32" s="29"/>
      <c r="M32" s="29"/>
      <c r="N32" s="29"/>
      <c r="O32" s="29"/>
      <c r="P32" s="29"/>
    </row>
    <row r="33" spans="1:16" ht="42" customHeight="1">
      <c r="A33" s="37" t="s">
        <v>77</v>
      </c>
      <c r="B33" s="45" t="s">
        <v>78</v>
      </c>
      <c r="C33" s="37" t="s">
        <v>75</v>
      </c>
      <c r="D33" s="24" t="s">
        <v>20</v>
      </c>
      <c r="E33" s="24">
        <v>5</v>
      </c>
      <c r="F33" s="32"/>
      <c r="G33" s="33"/>
      <c r="H33" s="33"/>
      <c r="I33" s="29">
        <v>1500</v>
      </c>
      <c r="J33" s="29"/>
      <c r="K33" s="28">
        <f t="shared" si="0"/>
        <v>7500</v>
      </c>
      <c r="L33" s="29"/>
      <c r="M33" s="29"/>
      <c r="N33" s="29"/>
      <c r="O33" s="29"/>
      <c r="P33" s="29"/>
    </row>
    <row r="34" spans="1:16" ht="30.75" customHeight="1">
      <c r="A34" s="37" t="s">
        <v>79</v>
      </c>
      <c r="B34" s="46" t="s">
        <v>80</v>
      </c>
      <c r="C34" s="37" t="s">
        <v>73</v>
      </c>
      <c r="D34" s="24" t="s">
        <v>20</v>
      </c>
      <c r="E34" s="24">
        <v>5</v>
      </c>
      <c r="F34" s="32"/>
      <c r="G34" s="33"/>
      <c r="H34" s="33"/>
      <c r="I34" s="29">
        <v>60</v>
      </c>
      <c r="J34" s="29"/>
      <c r="K34" s="28">
        <f t="shared" si="0"/>
        <v>300</v>
      </c>
      <c r="L34" s="29"/>
      <c r="M34" s="29"/>
      <c r="N34" s="29"/>
      <c r="O34" s="29"/>
      <c r="P34" s="29"/>
    </row>
    <row r="35" spans="1:16" ht="30.75" customHeight="1">
      <c r="A35" s="37" t="s">
        <v>81</v>
      </c>
      <c r="B35" s="46" t="s">
        <v>82</v>
      </c>
      <c r="C35" s="37" t="s">
        <v>77</v>
      </c>
      <c r="D35" s="24" t="s">
        <v>20</v>
      </c>
      <c r="E35" s="24">
        <v>5</v>
      </c>
      <c r="F35" s="32"/>
      <c r="G35" s="33"/>
      <c r="H35" s="33"/>
      <c r="I35" s="29">
        <v>5</v>
      </c>
      <c r="J35" s="29"/>
      <c r="K35" s="28">
        <f t="shared" si="0"/>
        <v>25</v>
      </c>
      <c r="L35" s="29"/>
      <c r="M35" s="29"/>
      <c r="N35" s="29"/>
      <c r="O35" s="29"/>
      <c r="P35" s="29"/>
    </row>
    <row r="36" spans="1:16" ht="30.75" customHeight="1">
      <c r="A36" s="37" t="s">
        <v>83</v>
      </c>
      <c r="B36" s="46" t="s">
        <v>84</v>
      </c>
      <c r="C36" s="37" t="s">
        <v>79</v>
      </c>
      <c r="D36" s="24" t="s">
        <v>20</v>
      </c>
      <c r="E36" s="24">
        <v>5</v>
      </c>
      <c r="F36" s="32"/>
      <c r="G36" s="33"/>
      <c r="H36" s="33"/>
      <c r="I36" s="29">
        <v>2000</v>
      </c>
      <c r="J36" s="29"/>
      <c r="K36" s="28">
        <f t="shared" si="0"/>
        <v>10000</v>
      </c>
      <c r="L36" s="29"/>
      <c r="M36" s="29"/>
      <c r="N36" s="29"/>
      <c r="O36" s="29"/>
      <c r="P36" s="29"/>
    </row>
    <row r="37" spans="1:16" ht="30.75" customHeight="1">
      <c r="A37" s="37" t="s">
        <v>85</v>
      </c>
      <c r="B37" s="46" t="s">
        <v>86</v>
      </c>
      <c r="C37" s="37" t="s">
        <v>81</v>
      </c>
      <c r="D37" s="24" t="s">
        <v>20</v>
      </c>
      <c r="E37" s="24">
        <v>5</v>
      </c>
      <c r="F37" s="32"/>
      <c r="G37" s="33"/>
      <c r="H37" s="33"/>
      <c r="I37" s="29">
        <v>30</v>
      </c>
      <c r="J37" s="29"/>
      <c r="K37" s="28">
        <f t="shared" si="0"/>
        <v>150</v>
      </c>
      <c r="L37" s="29"/>
      <c r="M37" s="29"/>
      <c r="N37" s="29"/>
      <c r="O37" s="29"/>
      <c r="P37" s="29"/>
    </row>
    <row r="38" spans="1:16" ht="31.5">
      <c r="A38" s="37" t="s">
        <v>87</v>
      </c>
      <c r="B38" s="46" t="s">
        <v>88</v>
      </c>
      <c r="C38" s="37" t="s">
        <v>83</v>
      </c>
      <c r="D38" s="24" t="s">
        <v>20</v>
      </c>
      <c r="E38" s="24">
        <v>5</v>
      </c>
      <c r="F38" s="32"/>
      <c r="G38" s="33"/>
      <c r="H38" s="33"/>
      <c r="I38" s="29">
        <v>15</v>
      </c>
      <c r="J38" s="29"/>
      <c r="K38" s="28">
        <f t="shared" si="0"/>
        <v>75</v>
      </c>
      <c r="L38" s="29"/>
      <c r="M38" s="29"/>
      <c r="N38" s="29"/>
      <c r="O38" s="29"/>
      <c r="P38" s="29"/>
    </row>
  </sheetData>
  <mergeCells count="7">
    <mergeCell ref="F1:K1"/>
    <mergeCell ref="L1:P1"/>
    <mergeCell ref="A1:A2"/>
    <mergeCell ref="B1:B2"/>
    <mergeCell ref="C1:C2"/>
    <mergeCell ref="D1:D2"/>
    <mergeCell ref="E1:E2"/>
  </mergeCells>
  <printOptions horizontalCentered="1"/>
  <pageMargins left="0.39370078740157483" right="0.39370078740157483" top="0.39370078740157483" bottom="0.39370078740157483" header="0" footer="0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2"/>
  <sheetViews>
    <sheetView topLeftCell="A31" workbookViewId="0">
      <selection activeCell="A43" sqref="A43:IV60"/>
    </sheetView>
  </sheetViews>
  <sheetFormatPr defaultRowHeight="12"/>
  <cols>
    <col min="1" max="1" width="7" style="47" customWidth="1"/>
    <col min="2" max="2" width="25.140625" style="48" customWidth="1"/>
    <col min="3" max="3" width="7.7109375" style="48" customWidth="1"/>
    <col min="4" max="4" width="8.140625" style="48" customWidth="1"/>
    <col min="5" max="5" width="8.42578125" style="48" customWidth="1"/>
    <col min="6" max="16384" width="9.140625" style="48"/>
  </cols>
  <sheetData>
    <row r="2" spans="1:5" s="49" customFormat="1" ht="107.25" customHeight="1">
      <c r="A2" s="182" t="s">
        <v>0</v>
      </c>
      <c r="B2" s="183"/>
      <c r="C2" s="183"/>
      <c r="D2" s="183"/>
      <c r="E2" s="183"/>
    </row>
    <row r="4" spans="1:5" ht="15.75">
      <c r="A4" s="50" t="s">
        <v>1</v>
      </c>
    </row>
    <row r="5" spans="1:5" ht="12.75" customHeight="1">
      <c r="A5" s="179" t="s">
        <v>2</v>
      </c>
      <c r="B5" s="179" t="s">
        <v>3</v>
      </c>
      <c r="C5" s="179" t="s">
        <v>4</v>
      </c>
      <c r="D5" s="179" t="s">
        <v>5</v>
      </c>
      <c r="E5" s="181" t="s">
        <v>6</v>
      </c>
    </row>
    <row r="6" spans="1:5">
      <c r="A6" s="179"/>
      <c r="B6" s="179"/>
      <c r="C6" s="179"/>
      <c r="D6" s="179"/>
      <c r="E6" s="181"/>
    </row>
    <row r="7" spans="1:5" s="54" customFormat="1" ht="14.25" customHeight="1">
      <c r="A7" s="52">
        <v>1</v>
      </c>
      <c r="B7" s="52">
        <v>2</v>
      </c>
      <c r="C7" s="53">
        <v>3</v>
      </c>
      <c r="D7" s="52">
        <v>4</v>
      </c>
      <c r="E7" s="52">
        <v>5</v>
      </c>
    </row>
    <row r="8" spans="1:5" s="58" customFormat="1" ht="14.25" customHeight="1">
      <c r="A8" s="55"/>
      <c r="B8" s="56" t="s">
        <v>17</v>
      </c>
      <c r="C8" s="57"/>
      <c r="D8" s="55"/>
      <c r="E8" s="55"/>
    </row>
    <row r="9" spans="1:5" ht="126">
      <c r="A9" s="59" t="s">
        <v>18</v>
      </c>
      <c r="B9" s="60" t="s">
        <v>19</v>
      </c>
      <c r="C9" s="59" t="s">
        <v>18</v>
      </c>
      <c r="D9" s="61" t="s">
        <v>97</v>
      </c>
      <c r="E9" s="61">
        <v>1</v>
      </c>
    </row>
    <row r="10" spans="1:5" ht="15.75">
      <c r="A10" s="62" t="s">
        <v>21</v>
      </c>
      <c r="B10" s="60" t="s">
        <v>22</v>
      </c>
      <c r="C10" s="62" t="s">
        <v>21</v>
      </c>
      <c r="D10" s="63" t="s">
        <v>20</v>
      </c>
      <c r="E10" s="63">
        <v>1</v>
      </c>
    </row>
    <row r="11" spans="1:5" ht="31.5">
      <c r="A11" s="62" t="s">
        <v>23</v>
      </c>
      <c r="B11" s="60" t="s">
        <v>24</v>
      </c>
      <c r="C11" s="62" t="s">
        <v>23</v>
      </c>
      <c r="D11" s="63" t="s">
        <v>20</v>
      </c>
      <c r="E11" s="63">
        <v>1</v>
      </c>
    </row>
    <row r="12" spans="1:5" ht="47.25">
      <c r="A12" s="62" t="s">
        <v>25</v>
      </c>
      <c r="B12" s="60" t="s">
        <v>26</v>
      </c>
      <c r="C12" s="62" t="s">
        <v>25</v>
      </c>
      <c r="D12" s="63" t="s">
        <v>97</v>
      </c>
      <c r="E12" s="63">
        <v>1</v>
      </c>
    </row>
    <row r="13" spans="1:5" ht="47.25">
      <c r="A13" s="62" t="s">
        <v>27</v>
      </c>
      <c r="B13" s="60" t="s">
        <v>28</v>
      </c>
      <c r="C13" s="62" t="s">
        <v>27</v>
      </c>
      <c r="D13" s="63" t="s">
        <v>97</v>
      </c>
      <c r="E13" s="63">
        <v>1</v>
      </c>
    </row>
    <row r="14" spans="1:5" ht="15.75">
      <c r="A14" s="62" t="s">
        <v>29</v>
      </c>
      <c r="B14" s="60" t="s">
        <v>30</v>
      </c>
      <c r="C14" s="62" t="s">
        <v>29</v>
      </c>
      <c r="D14" s="63" t="s">
        <v>97</v>
      </c>
      <c r="E14" s="63">
        <v>1</v>
      </c>
    </row>
    <row r="15" spans="1:5" ht="16.5" customHeight="1">
      <c r="A15" s="62" t="s">
        <v>31</v>
      </c>
      <c r="B15" s="60" t="s">
        <v>32</v>
      </c>
      <c r="C15" s="62" t="s">
        <v>31</v>
      </c>
      <c r="D15" s="63" t="s">
        <v>97</v>
      </c>
      <c r="E15" s="63">
        <v>1</v>
      </c>
    </row>
    <row r="16" spans="1:5" ht="20.25" customHeight="1">
      <c r="A16" s="62" t="s">
        <v>33</v>
      </c>
      <c r="B16" s="60" t="s">
        <v>98</v>
      </c>
      <c r="C16" s="62" t="s">
        <v>33</v>
      </c>
      <c r="D16" s="63" t="s">
        <v>35</v>
      </c>
      <c r="E16" s="63">
        <v>80</v>
      </c>
    </row>
    <row r="17" spans="1:5" ht="18.75" customHeight="1">
      <c r="A17" s="62" t="s">
        <v>36</v>
      </c>
      <c r="B17" s="60" t="s">
        <v>99</v>
      </c>
      <c r="C17" s="62" t="s">
        <v>36</v>
      </c>
      <c r="D17" s="63" t="s">
        <v>35</v>
      </c>
      <c r="E17" s="63">
        <v>20</v>
      </c>
    </row>
    <row r="18" spans="1:5" ht="19.5" customHeight="1">
      <c r="A18" s="62" t="s">
        <v>38</v>
      </c>
      <c r="B18" s="60" t="s">
        <v>100</v>
      </c>
      <c r="C18" s="62" t="s">
        <v>38</v>
      </c>
      <c r="D18" s="63" t="s">
        <v>35</v>
      </c>
      <c r="E18" s="63">
        <v>300</v>
      </c>
    </row>
    <row r="19" spans="1:5" ht="18.75">
      <c r="A19" s="62" t="s">
        <v>40</v>
      </c>
      <c r="B19" s="60" t="s">
        <v>41</v>
      </c>
      <c r="C19" s="62" t="s">
        <v>40</v>
      </c>
      <c r="D19" s="63" t="s">
        <v>35</v>
      </c>
      <c r="E19" s="63">
        <v>300</v>
      </c>
    </row>
    <row r="20" spans="1:5" ht="31.5">
      <c r="A20" s="62" t="s">
        <v>42</v>
      </c>
      <c r="B20" s="60" t="s">
        <v>43</v>
      </c>
      <c r="C20" s="62" t="s">
        <v>42</v>
      </c>
      <c r="D20" s="63" t="s">
        <v>35</v>
      </c>
      <c r="E20" s="63">
        <v>50</v>
      </c>
    </row>
    <row r="21" spans="1:5" ht="15.75">
      <c r="A21" s="62" t="s">
        <v>44</v>
      </c>
      <c r="B21" s="60" t="s">
        <v>45</v>
      </c>
      <c r="C21" s="62" t="s">
        <v>44</v>
      </c>
      <c r="D21" s="63" t="s">
        <v>35</v>
      </c>
      <c r="E21" s="63">
        <v>50</v>
      </c>
    </row>
    <row r="22" spans="1:5" ht="15.75">
      <c r="A22" s="62" t="s">
        <v>46</v>
      </c>
      <c r="B22" s="60" t="s">
        <v>47</v>
      </c>
      <c r="C22" s="62" t="s">
        <v>46</v>
      </c>
      <c r="D22" s="63" t="s">
        <v>97</v>
      </c>
      <c r="E22" s="63">
        <v>1</v>
      </c>
    </row>
    <row r="23" spans="1:5" ht="47.25">
      <c r="A23" s="62" t="s">
        <v>48</v>
      </c>
      <c r="B23" s="60" t="s">
        <v>49</v>
      </c>
      <c r="C23" s="62" t="s">
        <v>48</v>
      </c>
      <c r="D23" s="63" t="s">
        <v>35</v>
      </c>
      <c r="E23" s="63">
        <v>50</v>
      </c>
    </row>
    <row r="24" spans="1:5" ht="18.75" customHeight="1">
      <c r="A24" s="62" t="s">
        <v>50</v>
      </c>
      <c r="B24" s="60" t="s">
        <v>51</v>
      </c>
      <c r="C24" s="62" t="s">
        <v>50</v>
      </c>
      <c r="D24" s="63" t="s">
        <v>20</v>
      </c>
      <c r="E24" s="63">
        <v>1</v>
      </c>
    </row>
    <row r="25" spans="1:5" ht="15.75" customHeight="1">
      <c r="A25" s="62" t="s">
        <v>52</v>
      </c>
      <c r="B25" s="60" t="s">
        <v>53</v>
      </c>
      <c r="C25" s="62" t="s">
        <v>52</v>
      </c>
      <c r="D25" s="63" t="s">
        <v>97</v>
      </c>
      <c r="E25" s="63">
        <v>4</v>
      </c>
    </row>
    <row r="26" spans="1:5" ht="14.25" customHeight="1">
      <c r="A26" s="62" t="s">
        <v>54</v>
      </c>
      <c r="B26" s="60" t="s">
        <v>55</v>
      </c>
      <c r="C26" s="62" t="s">
        <v>54</v>
      </c>
      <c r="D26" s="63" t="s">
        <v>20</v>
      </c>
      <c r="E26" s="63">
        <v>1</v>
      </c>
    </row>
    <row r="27" spans="1:5" ht="14.25" customHeight="1">
      <c r="A27" s="62" t="s">
        <v>101</v>
      </c>
      <c r="B27" s="60" t="s">
        <v>102</v>
      </c>
      <c r="C27" s="62" t="s">
        <v>101</v>
      </c>
      <c r="D27" s="63" t="s">
        <v>20</v>
      </c>
      <c r="E27" s="63">
        <v>1</v>
      </c>
    </row>
    <row r="28" spans="1:5" ht="15.75" customHeight="1">
      <c r="A28" s="62" t="s">
        <v>103</v>
      </c>
      <c r="B28" s="60" t="s">
        <v>63</v>
      </c>
      <c r="C28" s="62" t="s">
        <v>103</v>
      </c>
      <c r="D28" s="63" t="s">
        <v>64</v>
      </c>
      <c r="E28" s="63">
        <v>16</v>
      </c>
    </row>
    <row r="29" spans="1:5" ht="17.25" customHeight="1">
      <c r="A29" s="62" t="s">
        <v>59</v>
      </c>
      <c r="B29" s="60" t="s">
        <v>66</v>
      </c>
      <c r="C29" s="62" t="s">
        <v>59</v>
      </c>
      <c r="D29" s="63" t="s">
        <v>64</v>
      </c>
      <c r="E29" s="63">
        <v>16</v>
      </c>
    </row>
    <row r="30" spans="1:5" ht="33.75" customHeight="1">
      <c r="A30" s="62" t="s">
        <v>62</v>
      </c>
      <c r="B30" s="60" t="s">
        <v>68</v>
      </c>
      <c r="C30" s="62" t="s">
        <v>62</v>
      </c>
      <c r="D30" s="63" t="s">
        <v>97</v>
      </c>
      <c r="E30" s="63">
        <v>5</v>
      </c>
    </row>
    <row r="31" spans="1:5" ht="20.25" customHeight="1">
      <c r="A31" s="62" t="s">
        <v>65</v>
      </c>
      <c r="B31" s="60" t="s">
        <v>104</v>
      </c>
      <c r="C31" s="62" t="s">
        <v>65</v>
      </c>
      <c r="D31" s="63" t="s">
        <v>20</v>
      </c>
      <c r="E31" s="63">
        <v>1</v>
      </c>
    </row>
    <row r="32" spans="1:5" ht="30.75" customHeight="1">
      <c r="A32" s="62" t="s">
        <v>67</v>
      </c>
      <c r="B32" s="60" t="s">
        <v>76</v>
      </c>
      <c r="C32" s="62" t="s">
        <v>67</v>
      </c>
      <c r="D32" s="63" t="s">
        <v>97</v>
      </c>
      <c r="E32" s="63">
        <v>5</v>
      </c>
    </row>
    <row r="33" spans="1:7" ht="31.5">
      <c r="A33" s="62" t="s">
        <v>69</v>
      </c>
      <c r="B33" s="60" t="s">
        <v>105</v>
      </c>
      <c r="C33" s="62" t="s">
        <v>69</v>
      </c>
      <c r="D33" s="63" t="s">
        <v>97</v>
      </c>
      <c r="E33" s="63">
        <v>5</v>
      </c>
    </row>
    <row r="34" spans="1:7" ht="31.5">
      <c r="A34" s="62" t="s">
        <v>71</v>
      </c>
      <c r="B34" s="60" t="s">
        <v>106</v>
      </c>
      <c r="C34" s="62" t="s">
        <v>71</v>
      </c>
      <c r="D34" s="63" t="s">
        <v>20</v>
      </c>
      <c r="E34" s="63">
        <v>4</v>
      </c>
    </row>
    <row r="35" spans="1:7" ht="15.75">
      <c r="A35" s="64"/>
      <c r="B35" s="65" t="s">
        <v>89</v>
      </c>
      <c r="C35" s="64"/>
      <c r="D35" s="63"/>
      <c r="E35" s="63"/>
      <c r="F35" s="51"/>
      <c r="G35" s="51"/>
    </row>
    <row r="36" spans="1:7" ht="15.75">
      <c r="A36" s="64"/>
      <c r="B36" s="66" t="s">
        <v>90</v>
      </c>
      <c r="C36" s="64"/>
      <c r="D36" s="63"/>
      <c r="E36" s="63"/>
      <c r="F36" s="51"/>
      <c r="G36" s="51"/>
    </row>
    <row r="37" spans="1:7" ht="15.75">
      <c r="A37" s="64"/>
      <c r="B37" s="66" t="s">
        <v>91</v>
      </c>
      <c r="C37" s="64"/>
      <c r="D37" s="63"/>
      <c r="E37" s="63"/>
      <c r="F37" s="51"/>
      <c r="G37" s="51"/>
    </row>
    <row r="38" spans="1:7" ht="15.75">
      <c r="A38" s="64"/>
      <c r="B38" s="66" t="s">
        <v>92</v>
      </c>
      <c r="C38" s="64"/>
      <c r="D38" s="63"/>
      <c r="E38" s="63"/>
      <c r="F38" s="51"/>
      <c r="G38" s="51"/>
    </row>
    <row r="39" spans="1:7" ht="31.5">
      <c r="A39" s="64"/>
      <c r="B39" s="66" t="s">
        <v>93</v>
      </c>
      <c r="C39" s="64"/>
      <c r="D39" s="63"/>
      <c r="E39" s="63"/>
      <c r="F39" s="51"/>
      <c r="G39" s="51"/>
    </row>
    <row r="40" spans="1:7" ht="15.75">
      <c r="A40" s="64"/>
      <c r="B40" s="67" t="s">
        <v>94</v>
      </c>
      <c r="C40" s="64"/>
      <c r="D40" s="63"/>
      <c r="E40" s="63"/>
      <c r="F40" s="51"/>
      <c r="G40" s="51"/>
    </row>
    <row r="41" spans="1:7" ht="15.75">
      <c r="A41" s="64"/>
      <c r="B41" s="66" t="s">
        <v>95</v>
      </c>
      <c r="C41" s="64"/>
      <c r="D41" s="63"/>
      <c r="E41" s="63"/>
      <c r="F41" s="51"/>
      <c r="G41" s="51"/>
    </row>
    <row r="42" spans="1:7" s="3" customFormat="1" ht="15.75">
      <c r="A42" s="68"/>
      <c r="B42" s="69" t="s">
        <v>96</v>
      </c>
      <c r="C42" s="70"/>
      <c r="D42" s="70"/>
      <c r="E42" s="70"/>
      <c r="F42" s="6"/>
      <c r="G42" s="6"/>
    </row>
  </sheetData>
  <mergeCells count="6">
    <mergeCell ref="A2:E2"/>
    <mergeCell ref="A5:A6"/>
    <mergeCell ref="B5:B6"/>
    <mergeCell ref="C5:C6"/>
    <mergeCell ref="D5:D6"/>
    <mergeCell ref="E5:E6"/>
  </mergeCell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4"/>
  <sheetViews>
    <sheetView zoomScaleNormal="100" workbookViewId="0">
      <pane ySplit="1" topLeftCell="A38" activePane="bottomLeft" state="frozen"/>
      <selection sqref="A1:A65536"/>
      <selection pane="bottomLeft" activeCell="N1" sqref="N1"/>
    </sheetView>
  </sheetViews>
  <sheetFormatPr defaultRowHeight="15.75"/>
  <cols>
    <col min="1" max="1" width="5" style="108" customWidth="1"/>
    <col min="2" max="2" width="80" style="108" bestFit="1" customWidth="1"/>
    <col min="3" max="3" width="6.5703125" style="108" customWidth="1"/>
    <col min="4" max="4" width="11.85546875" style="98" customWidth="1"/>
    <col min="5" max="5" width="25.140625" style="108" customWidth="1"/>
    <col min="6" max="6" width="1.140625" style="108" customWidth="1"/>
    <col min="7" max="7" width="4.28515625" style="108" customWidth="1"/>
    <col min="8" max="8" width="4.85546875" style="108" customWidth="1"/>
    <col min="9" max="9" width="28.85546875" style="108" customWidth="1"/>
    <col min="10" max="10" width="6.28515625" style="108" customWidth="1"/>
    <col min="11" max="11" width="8.42578125" style="108" customWidth="1"/>
    <col min="12" max="12" width="10.7109375" style="108" customWidth="1"/>
    <col min="13" max="13" width="9.140625" style="108"/>
    <col min="14" max="14" width="20.5703125" style="108" customWidth="1"/>
    <col min="15" max="15" width="13.42578125" style="108" customWidth="1"/>
    <col min="16" max="16" width="81.7109375" style="108" customWidth="1"/>
    <col min="17" max="16384" width="9.140625" style="108"/>
  </cols>
  <sheetData>
    <row r="1" spans="1:16" s="102" customFormat="1" ht="12.75" customHeight="1">
      <c r="A1" s="100" t="s">
        <v>292</v>
      </c>
      <c r="B1" s="100" t="s">
        <v>293</v>
      </c>
      <c r="C1" s="100" t="s">
        <v>294</v>
      </c>
      <c r="D1" s="101" t="s">
        <v>295</v>
      </c>
      <c r="L1" s="102" t="s">
        <v>556</v>
      </c>
      <c r="M1" s="102" t="s">
        <v>553</v>
      </c>
      <c r="N1" s="102" t="s">
        <v>557</v>
      </c>
      <c r="O1" s="102" t="s">
        <v>555</v>
      </c>
      <c r="P1" s="102" t="s">
        <v>554</v>
      </c>
    </row>
    <row r="2" spans="1:16" s="102" customFormat="1" ht="12.75" customHeight="1" thickBot="1">
      <c r="A2" s="103">
        <v>4.5999999999999996</v>
      </c>
      <c r="B2" s="104" t="s">
        <v>296</v>
      </c>
      <c r="C2" s="105" t="s">
        <v>297</v>
      </c>
      <c r="D2" s="106">
        <v>5</v>
      </c>
      <c r="L2" s="102">
        <v>1</v>
      </c>
      <c r="M2" s="103">
        <v>4.5999999999999996</v>
      </c>
      <c r="N2" s="108">
        <v>1</v>
      </c>
      <c r="O2" s="106">
        <v>5</v>
      </c>
      <c r="P2" s="104" t="s">
        <v>296</v>
      </c>
    </row>
    <row r="3" spans="1:16" s="102" customFormat="1" ht="12.75" customHeight="1" thickBot="1">
      <c r="A3" s="103">
        <v>1.21</v>
      </c>
      <c r="B3" s="104" t="s">
        <v>298</v>
      </c>
      <c r="C3" s="107" t="s">
        <v>299</v>
      </c>
      <c r="D3" s="106">
        <v>1.2</v>
      </c>
      <c r="L3" s="102">
        <v>2</v>
      </c>
      <c r="M3" s="103">
        <v>1.21</v>
      </c>
      <c r="N3" s="108">
        <v>2</v>
      </c>
      <c r="O3" s="106">
        <v>1.2</v>
      </c>
      <c r="P3" s="104" t="s">
        <v>298</v>
      </c>
    </row>
    <row r="4" spans="1:16" ht="16.5" thickBot="1">
      <c r="A4" s="103">
        <v>1.19</v>
      </c>
      <c r="B4" s="104" t="s">
        <v>300</v>
      </c>
      <c r="C4" s="107" t="s">
        <v>299</v>
      </c>
      <c r="D4" s="106">
        <v>0.05</v>
      </c>
      <c r="L4" s="108">
        <v>3</v>
      </c>
      <c r="M4" s="103">
        <v>1.19</v>
      </c>
      <c r="N4" s="108">
        <v>2</v>
      </c>
      <c r="O4" s="106">
        <v>0.05</v>
      </c>
      <c r="P4" s="104" t="s">
        <v>300</v>
      </c>
    </row>
    <row r="5" spans="1:16" ht="16.5" thickBot="1">
      <c r="A5" s="103">
        <v>1.2</v>
      </c>
      <c r="B5" s="104" t="s">
        <v>301</v>
      </c>
      <c r="C5" s="107" t="s">
        <v>299</v>
      </c>
      <c r="D5" s="106">
        <v>0.05</v>
      </c>
      <c r="L5" s="108">
        <v>4</v>
      </c>
      <c r="M5" s="103">
        <v>1.2</v>
      </c>
      <c r="N5" s="108">
        <v>2</v>
      </c>
      <c r="O5" s="106">
        <v>0.05</v>
      </c>
      <c r="P5" s="104" t="s">
        <v>301</v>
      </c>
    </row>
    <row r="6" spans="1:16" ht="16.5" thickBot="1">
      <c r="A6" s="103">
        <v>2.6</v>
      </c>
      <c r="B6" s="104" t="s">
        <v>302</v>
      </c>
      <c r="C6" s="105" t="s">
        <v>149</v>
      </c>
      <c r="D6" s="106">
        <v>320</v>
      </c>
      <c r="L6" s="108">
        <v>5</v>
      </c>
      <c r="M6" s="103">
        <v>2.6</v>
      </c>
      <c r="N6" s="108">
        <v>3</v>
      </c>
      <c r="O6" s="106">
        <v>320</v>
      </c>
      <c r="P6" s="104" t="s">
        <v>302</v>
      </c>
    </row>
    <row r="7" spans="1:16" ht="16.5" thickBot="1">
      <c r="A7" s="103">
        <v>2.59</v>
      </c>
      <c r="B7" s="104" t="s">
        <v>303</v>
      </c>
      <c r="C7" s="105" t="s">
        <v>149</v>
      </c>
      <c r="D7" s="106">
        <v>320</v>
      </c>
      <c r="L7" s="102">
        <v>6</v>
      </c>
      <c r="M7" s="103">
        <v>2.59</v>
      </c>
      <c r="N7" s="108">
        <v>3</v>
      </c>
      <c r="O7" s="106">
        <v>320</v>
      </c>
      <c r="P7" s="104" t="s">
        <v>303</v>
      </c>
    </row>
    <row r="8" spans="1:16" ht="16.5" thickBot="1">
      <c r="A8" s="103">
        <v>3.18</v>
      </c>
      <c r="B8" s="104" t="s">
        <v>304</v>
      </c>
      <c r="C8" s="105" t="s">
        <v>149</v>
      </c>
      <c r="D8" s="106">
        <v>2</v>
      </c>
      <c r="L8" s="102">
        <v>7</v>
      </c>
      <c r="M8" s="103">
        <v>3.18</v>
      </c>
      <c r="N8" s="108">
        <v>3</v>
      </c>
      <c r="O8" s="106">
        <v>2</v>
      </c>
      <c r="P8" s="104" t="s">
        <v>304</v>
      </c>
    </row>
    <row r="9" spans="1:16" ht="16.5" thickBot="1">
      <c r="A9" s="103">
        <v>3.19</v>
      </c>
      <c r="B9" s="104" t="s">
        <v>305</v>
      </c>
      <c r="C9" s="105" t="s">
        <v>149</v>
      </c>
      <c r="D9" s="106">
        <v>1</v>
      </c>
      <c r="L9" s="108">
        <v>8</v>
      </c>
      <c r="M9" s="103">
        <v>3.19</v>
      </c>
      <c r="N9" s="108">
        <v>3</v>
      </c>
      <c r="O9" s="106">
        <v>1</v>
      </c>
      <c r="P9" s="104" t="s">
        <v>305</v>
      </c>
    </row>
    <row r="10" spans="1:16" ht="16.5" thickBot="1">
      <c r="A10" s="103">
        <v>2.4</v>
      </c>
      <c r="B10" s="104" t="s">
        <v>306</v>
      </c>
      <c r="C10" s="105" t="s">
        <v>149</v>
      </c>
      <c r="D10" s="106">
        <v>5</v>
      </c>
      <c r="L10" s="108">
        <v>9</v>
      </c>
      <c r="M10" s="103">
        <v>2.4</v>
      </c>
      <c r="N10" s="108">
        <v>3</v>
      </c>
      <c r="O10" s="106">
        <v>5</v>
      </c>
      <c r="P10" s="104" t="s">
        <v>306</v>
      </c>
    </row>
    <row r="11" spans="1:16" ht="16.5" thickBot="1">
      <c r="A11" s="103">
        <v>3.21</v>
      </c>
      <c r="B11" s="104" t="s">
        <v>307</v>
      </c>
      <c r="C11" s="105" t="s">
        <v>149</v>
      </c>
      <c r="D11" s="106">
        <v>5</v>
      </c>
      <c r="L11" s="108">
        <v>10</v>
      </c>
      <c r="M11" s="103">
        <v>3.21</v>
      </c>
      <c r="N11" s="108">
        <v>3</v>
      </c>
      <c r="O11" s="106">
        <v>5</v>
      </c>
      <c r="P11" s="104" t="s">
        <v>307</v>
      </c>
    </row>
    <row r="12" spans="1:16" ht="16.5" thickBot="1">
      <c r="A12" s="103">
        <v>3.39</v>
      </c>
      <c r="B12" s="104" t="s">
        <v>308</v>
      </c>
      <c r="C12" s="105" t="s">
        <v>149</v>
      </c>
      <c r="D12" s="106">
        <v>25</v>
      </c>
      <c r="L12" s="102">
        <v>11</v>
      </c>
      <c r="M12" s="103">
        <v>3.39</v>
      </c>
      <c r="N12" s="108">
        <v>3</v>
      </c>
      <c r="O12" s="106">
        <v>25</v>
      </c>
      <c r="P12" s="104" t="s">
        <v>308</v>
      </c>
    </row>
    <row r="13" spans="1:16" ht="16.5" thickBot="1">
      <c r="A13" s="103">
        <v>3.33</v>
      </c>
      <c r="B13" s="104" t="s">
        <v>309</v>
      </c>
      <c r="C13" s="105" t="s">
        <v>149</v>
      </c>
      <c r="D13" s="106">
        <v>360</v>
      </c>
      <c r="L13" s="102">
        <v>12</v>
      </c>
      <c r="M13" s="103">
        <v>3.33</v>
      </c>
      <c r="N13" s="108">
        <v>3</v>
      </c>
      <c r="O13" s="106">
        <v>360</v>
      </c>
      <c r="P13" s="104" t="s">
        <v>309</v>
      </c>
    </row>
    <row r="14" spans="1:16" ht="16.5" thickBot="1">
      <c r="A14" s="103">
        <v>3.36</v>
      </c>
      <c r="B14" s="104" t="s">
        <v>310</v>
      </c>
      <c r="C14" s="105" t="s">
        <v>149</v>
      </c>
      <c r="D14" s="106">
        <v>60</v>
      </c>
      <c r="L14" s="108">
        <v>13</v>
      </c>
      <c r="M14" s="103">
        <v>3.36</v>
      </c>
      <c r="N14" s="108">
        <v>3</v>
      </c>
      <c r="O14" s="106">
        <v>60</v>
      </c>
      <c r="P14" s="104" t="s">
        <v>310</v>
      </c>
    </row>
    <row r="15" spans="1:16" ht="16.5" thickBot="1">
      <c r="A15" s="103">
        <v>3.4</v>
      </c>
      <c r="B15" s="104" t="s">
        <v>311</v>
      </c>
      <c r="C15" s="105" t="s">
        <v>149</v>
      </c>
      <c r="D15" s="106">
        <v>400</v>
      </c>
      <c r="L15" s="108">
        <v>14</v>
      </c>
      <c r="M15" s="103">
        <v>3.4</v>
      </c>
      <c r="N15" s="108">
        <v>3</v>
      </c>
      <c r="O15" s="106">
        <v>400</v>
      </c>
      <c r="P15" s="104" t="s">
        <v>311</v>
      </c>
    </row>
    <row r="16" spans="1:16" ht="16.5" thickBot="1">
      <c r="A16" s="103">
        <v>3.35</v>
      </c>
      <c r="B16" s="104" t="s">
        <v>312</v>
      </c>
      <c r="C16" s="105" t="s">
        <v>149</v>
      </c>
      <c r="D16" s="106">
        <v>30</v>
      </c>
      <c r="L16" s="108">
        <v>15</v>
      </c>
      <c r="M16" s="103">
        <v>3.35</v>
      </c>
      <c r="N16" s="108">
        <v>3</v>
      </c>
      <c r="O16" s="106">
        <v>30</v>
      </c>
      <c r="P16" s="104" t="s">
        <v>312</v>
      </c>
    </row>
    <row r="17" spans="1:16" ht="16.5" thickBot="1">
      <c r="A17" s="103">
        <v>3.34</v>
      </c>
      <c r="B17" s="104" t="s">
        <v>313</v>
      </c>
      <c r="C17" s="105" t="s">
        <v>149</v>
      </c>
      <c r="D17" s="106">
        <v>500</v>
      </c>
      <c r="L17" s="102">
        <v>16</v>
      </c>
      <c r="M17" s="103">
        <v>3.34</v>
      </c>
      <c r="N17" s="108">
        <v>3</v>
      </c>
      <c r="O17" s="106">
        <v>500</v>
      </c>
      <c r="P17" s="104" t="s">
        <v>313</v>
      </c>
    </row>
    <row r="18" spans="1:16" ht="16.5" thickBot="1">
      <c r="A18" s="103">
        <v>3.32</v>
      </c>
      <c r="B18" s="104" t="s">
        <v>314</v>
      </c>
      <c r="C18" s="105" t="s">
        <v>149</v>
      </c>
      <c r="D18" s="106">
        <v>190</v>
      </c>
      <c r="L18" s="102">
        <v>17</v>
      </c>
      <c r="M18" s="103">
        <v>3.32</v>
      </c>
      <c r="N18" s="108">
        <v>3</v>
      </c>
      <c r="O18" s="106">
        <v>190</v>
      </c>
      <c r="P18" s="104" t="s">
        <v>314</v>
      </c>
    </row>
    <row r="19" spans="1:16" ht="16.5" thickBot="1">
      <c r="A19" s="103">
        <v>3.37</v>
      </c>
      <c r="B19" s="104" t="s">
        <v>315</v>
      </c>
      <c r="C19" s="105" t="s">
        <v>149</v>
      </c>
      <c r="D19" s="106">
        <v>10</v>
      </c>
      <c r="L19" s="108">
        <v>18</v>
      </c>
      <c r="M19" s="103">
        <v>3.37</v>
      </c>
      <c r="N19" s="108">
        <v>3</v>
      </c>
      <c r="O19" s="106">
        <v>10</v>
      </c>
      <c r="P19" s="104" t="s">
        <v>315</v>
      </c>
    </row>
    <row r="20" spans="1:16" ht="16.5" thickBot="1">
      <c r="A20" s="103">
        <v>3.38</v>
      </c>
      <c r="B20" s="104" t="s">
        <v>316</v>
      </c>
      <c r="C20" s="105" t="s">
        <v>149</v>
      </c>
      <c r="D20" s="106">
        <v>10</v>
      </c>
      <c r="L20" s="108">
        <v>19</v>
      </c>
      <c r="M20" s="103">
        <v>3.38</v>
      </c>
      <c r="N20" s="108">
        <v>3</v>
      </c>
      <c r="O20" s="106">
        <v>10</v>
      </c>
      <c r="P20" s="104" t="s">
        <v>316</v>
      </c>
    </row>
    <row r="21" spans="1:16" ht="16.5" thickBot="1">
      <c r="A21" s="103">
        <v>2.35</v>
      </c>
      <c r="B21" s="104" t="s">
        <v>317</v>
      </c>
      <c r="C21" s="105" t="s">
        <v>149</v>
      </c>
      <c r="D21" s="106">
        <v>75</v>
      </c>
      <c r="L21" s="108">
        <v>20</v>
      </c>
      <c r="M21" s="103">
        <v>2.35</v>
      </c>
      <c r="N21" s="108">
        <v>3</v>
      </c>
      <c r="O21" s="106">
        <v>75</v>
      </c>
      <c r="P21" s="104" t="s">
        <v>317</v>
      </c>
    </row>
    <row r="22" spans="1:16" ht="16.5" thickBot="1">
      <c r="A22" s="103">
        <v>2.37</v>
      </c>
      <c r="B22" s="104" t="s">
        <v>318</v>
      </c>
      <c r="C22" s="105" t="s">
        <v>149</v>
      </c>
      <c r="D22" s="106">
        <v>5</v>
      </c>
      <c r="L22" s="102">
        <v>21</v>
      </c>
      <c r="M22" s="103">
        <v>2.37</v>
      </c>
      <c r="N22" s="108">
        <v>3</v>
      </c>
      <c r="O22" s="106">
        <v>5</v>
      </c>
      <c r="P22" s="104" t="s">
        <v>318</v>
      </c>
    </row>
    <row r="23" spans="1:16" ht="16.5" thickBot="1">
      <c r="A23" s="103">
        <v>2.1800000000000002</v>
      </c>
      <c r="B23" s="104" t="s">
        <v>319</v>
      </c>
      <c r="C23" s="105" t="s">
        <v>297</v>
      </c>
      <c r="D23" s="106">
        <v>100</v>
      </c>
      <c r="L23" s="102">
        <v>22</v>
      </c>
      <c r="M23" s="103">
        <v>2.1800000000000002</v>
      </c>
      <c r="N23" s="108">
        <v>1</v>
      </c>
      <c r="O23" s="106">
        <v>100</v>
      </c>
      <c r="P23" s="104" t="s">
        <v>319</v>
      </c>
    </row>
    <row r="24" spans="1:16" ht="16.5" thickBot="1">
      <c r="A24" s="103">
        <v>2.5499999999999998</v>
      </c>
      <c r="B24" s="104" t="s">
        <v>320</v>
      </c>
      <c r="C24" s="105" t="s">
        <v>149</v>
      </c>
      <c r="D24" s="106">
        <v>230</v>
      </c>
      <c r="L24" s="108">
        <v>23</v>
      </c>
      <c r="M24" s="103">
        <v>2.5499999999999998</v>
      </c>
      <c r="N24" s="108">
        <v>3</v>
      </c>
      <c r="O24" s="106">
        <v>230</v>
      </c>
      <c r="P24" s="104" t="s">
        <v>320</v>
      </c>
    </row>
    <row r="25" spans="1:16" ht="16.5" thickBot="1">
      <c r="A25" s="103">
        <v>2.19</v>
      </c>
      <c r="B25" s="104" t="s">
        <v>321</v>
      </c>
      <c r="C25" s="105" t="s">
        <v>297</v>
      </c>
      <c r="D25" s="106">
        <v>200</v>
      </c>
      <c r="L25" s="108">
        <v>24</v>
      </c>
      <c r="M25" s="103">
        <v>2.19</v>
      </c>
      <c r="N25" s="108">
        <v>1</v>
      </c>
      <c r="O25" s="106">
        <v>200</v>
      </c>
      <c r="P25" s="104" t="s">
        <v>321</v>
      </c>
    </row>
    <row r="26" spans="1:16" ht="16.5" thickBot="1">
      <c r="A26" s="103">
        <v>2.2000000000000002</v>
      </c>
      <c r="B26" s="104" t="s">
        <v>322</v>
      </c>
      <c r="C26" s="105" t="s">
        <v>297</v>
      </c>
      <c r="D26" s="106">
        <v>20</v>
      </c>
      <c r="L26" s="108">
        <v>25</v>
      </c>
      <c r="M26" s="103">
        <v>2.2000000000000002</v>
      </c>
      <c r="N26" s="108">
        <v>1</v>
      </c>
      <c r="O26" s="106">
        <v>20</v>
      </c>
      <c r="P26" s="104" t="s">
        <v>322</v>
      </c>
    </row>
    <row r="27" spans="1:16" ht="16.5" thickBot="1">
      <c r="A27" s="103">
        <v>2.5</v>
      </c>
      <c r="B27" s="104" t="s">
        <v>323</v>
      </c>
      <c r="C27" s="105" t="s">
        <v>149</v>
      </c>
      <c r="D27" s="106">
        <v>0.3</v>
      </c>
      <c r="L27" s="102">
        <v>26</v>
      </c>
      <c r="M27" s="103">
        <v>2.5</v>
      </c>
      <c r="N27" s="108">
        <v>3</v>
      </c>
      <c r="O27" s="106">
        <v>0.3</v>
      </c>
      <c r="P27" s="104" t="s">
        <v>323</v>
      </c>
    </row>
    <row r="28" spans="1:16" ht="16.5" thickBot="1">
      <c r="A28" s="103">
        <v>5.0999999999999996</v>
      </c>
      <c r="B28" s="104" t="s">
        <v>148</v>
      </c>
      <c r="C28" s="105" t="s">
        <v>149</v>
      </c>
      <c r="D28" s="106">
        <v>10</v>
      </c>
      <c r="L28" s="102">
        <v>27</v>
      </c>
      <c r="M28" s="103">
        <v>5.0999999999999996</v>
      </c>
      <c r="N28" s="108">
        <v>3</v>
      </c>
      <c r="O28" s="106">
        <v>10</v>
      </c>
      <c r="P28" s="104" t="s">
        <v>148</v>
      </c>
    </row>
    <row r="29" spans="1:16" ht="16.5" thickBot="1">
      <c r="A29" s="103">
        <v>1.4</v>
      </c>
      <c r="B29" s="104" t="s">
        <v>324</v>
      </c>
      <c r="C29" s="107" t="s">
        <v>299</v>
      </c>
      <c r="D29" s="106">
        <v>0.1</v>
      </c>
      <c r="L29" s="108">
        <v>28</v>
      </c>
      <c r="M29" s="103">
        <v>1.4</v>
      </c>
      <c r="N29" s="108">
        <v>2</v>
      </c>
      <c r="O29" s="106">
        <v>0.1</v>
      </c>
      <c r="P29" s="104" t="s">
        <v>324</v>
      </c>
    </row>
    <row r="30" spans="1:16" ht="16.5" thickBot="1">
      <c r="A30" s="103">
        <v>1.3</v>
      </c>
      <c r="B30" s="104" t="s">
        <v>325</v>
      </c>
      <c r="C30" s="107" t="s">
        <v>299</v>
      </c>
      <c r="D30" s="106">
        <v>0.1</v>
      </c>
      <c r="L30" s="108">
        <v>29</v>
      </c>
      <c r="M30" s="103">
        <v>1.3</v>
      </c>
      <c r="N30" s="108">
        <v>2</v>
      </c>
      <c r="O30" s="106">
        <v>0.1</v>
      </c>
      <c r="P30" s="104" t="s">
        <v>325</v>
      </c>
    </row>
    <row r="31" spans="1:16" ht="16.5" thickBot="1">
      <c r="A31" s="103">
        <v>1.23</v>
      </c>
      <c r="B31" s="104" t="s">
        <v>326</v>
      </c>
      <c r="C31" s="107" t="s">
        <v>297</v>
      </c>
      <c r="D31" s="106">
        <v>5</v>
      </c>
      <c r="L31" s="108">
        <v>30</v>
      </c>
      <c r="M31" s="103">
        <v>1.23</v>
      </c>
      <c r="N31" s="108">
        <v>1</v>
      </c>
      <c r="O31" s="106">
        <v>5</v>
      </c>
      <c r="P31" s="104" t="s">
        <v>326</v>
      </c>
    </row>
    <row r="32" spans="1:16" ht="16.5" thickBot="1">
      <c r="A32" s="103">
        <v>1.24</v>
      </c>
      <c r="B32" s="104" t="s">
        <v>327</v>
      </c>
      <c r="C32" s="107" t="s">
        <v>297</v>
      </c>
      <c r="D32" s="106">
        <v>26</v>
      </c>
      <c r="L32" s="102">
        <v>31</v>
      </c>
      <c r="M32" s="103">
        <v>1.24</v>
      </c>
      <c r="N32" s="108">
        <v>1</v>
      </c>
      <c r="O32" s="106">
        <v>26</v>
      </c>
      <c r="P32" s="104" t="s">
        <v>327</v>
      </c>
    </row>
    <row r="33" spans="1:16" ht="16.5" thickBot="1">
      <c r="A33" s="103">
        <v>1.1000000000000001</v>
      </c>
      <c r="B33" s="104" t="s">
        <v>328</v>
      </c>
      <c r="C33" s="107" t="s">
        <v>299</v>
      </c>
      <c r="D33" s="106">
        <v>1.17</v>
      </c>
      <c r="L33" s="102">
        <v>32</v>
      </c>
      <c r="M33" s="103">
        <v>1.1000000000000001</v>
      </c>
      <c r="N33" s="108">
        <v>2</v>
      </c>
      <c r="O33" s="106">
        <v>1.17</v>
      </c>
      <c r="P33" s="104" t="s">
        <v>328</v>
      </c>
    </row>
    <row r="34" spans="1:16" ht="16.5" thickBot="1">
      <c r="A34" s="103">
        <v>1.2</v>
      </c>
      <c r="B34" s="104" t="s">
        <v>329</v>
      </c>
      <c r="C34" s="107" t="s">
        <v>35</v>
      </c>
      <c r="D34" s="106">
        <v>30</v>
      </c>
      <c r="L34" s="108">
        <v>33</v>
      </c>
      <c r="M34" s="103">
        <v>1.2</v>
      </c>
      <c r="N34" s="108">
        <v>2</v>
      </c>
      <c r="O34" s="106">
        <v>30</v>
      </c>
      <c r="P34" s="104" t="s">
        <v>329</v>
      </c>
    </row>
    <row r="35" spans="1:16" ht="16.5" thickBot="1">
      <c r="A35" s="103">
        <v>4.3</v>
      </c>
      <c r="B35" s="104" t="s">
        <v>330</v>
      </c>
      <c r="C35" s="105" t="s">
        <v>297</v>
      </c>
      <c r="D35" s="106">
        <v>50</v>
      </c>
      <c r="L35" s="108">
        <v>34</v>
      </c>
      <c r="M35" s="103">
        <v>4.3</v>
      </c>
      <c r="N35" s="108">
        <v>1</v>
      </c>
      <c r="O35" s="106">
        <v>50</v>
      </c>
      <c r="P35" s="104" t="s">
        <v>330</v>
      </c>
    </row>
    <row r="36" spans="1:16" ht="16.5" thickBot="1">
      <c r="A36" s="103">
        <v>4.0999999999999996</v>
      </c>
      <c r="B36" s="104" t="s">
        <v>331</v>
      </c>
      <c r="C36" s="105" t="s">
        <v>297</v>
      </c>
      <c r="D36" s="106">
        <v>15</v>
      </c>
      <c r="L36" s="108">
        <v>35</v>
      </c>
      <c r="M36" s="103">
        <v>4.0999999999999996</v>
      </c>
      <c r="N36" s="108">
        <v>1</v>
      </c>
      <c r="O36" s="106">
        <v>15</v>
      </c>
      <c r="P36" s="104" t="s">
        <v>331</v>
      </c>
    </row>
    <row r="37" spans="1:16" ht="16.5" thickBot="1">
      <c r="A37" s="103">
        <v>3.31</v>
      </c>
      <c r="B37" s="104" t="s">
        <v>332</v>
      </c>
      <c r="C37" s="105" t="s">
        <v>149</v>
      </c>
      <c r="D37" s="106">
        <v>5320</v>
      </c>
      <c r="L37" s="102">
        <v>36</v>
      </c>
      <c r="M37" s="103">
        <v>3.31</v>
      </c>
      <c r="N37" s="108">
        <v>3</v>
      </c>
      <c r="O37" s="106">
        <v>5320</v>
      </c>
      <c r="P37" s="104" t="s">
        <v>332</v>
      </c>
    </row>
    <row r="38" spans="1:16" ht="16.5" thickBot="1">
      <c r="A38" s="103">
        <v>3.27</v>
      </c>
      <c r="B38" s="104" t="s">
        <v>333</v>
      </c>
      <c r="C38" s="105" t="s">
        <v>297</v>
      </c>
      <c r="D38" s="106">
        <v>10</v>
      </c>
      <c r="L38" s="102">
        <v>37</v>
      </c>
      <c r="M38" s="103">
        <v>3.27</v>
      </c>
      <c r="N38" s="108">
        <v>1</v>
      </c>
      <c r="O38" s="106">
        <v>10</v>
      </c>
      <c r="P38" s="104" t="s">
        <v>333</v>
      </c>
    </row>
    <row r="39" spans="1:16" ht="16.5" thickBot="1">
      <c r="A39" s="103">
        <v>3.26</v>
      </c>
      <c r="B39" s="104" t="s">
        <v>334</v>
      </c>
      <c r="C39" s="105" t="s">
        <v>297</v>
      </c>
      <c r="D39" s="106">
        <v>10</v>
      </c>
      <c r="L39" s="108">
        <v>38</v>
      </c>
      <c r="M39" s="103">
        <v>3.26</v>
      </c>
      <c r="N39" s="108">
        <v>1</v>
      </c>
      <c r="O39" s="106">
        <v>10</v>
      </c>
      <c r="P39" s="104" t="s">
        <v>334</v>
      </c>
    </row>
    <row r="40" spans="1:16" ht="16.5" thickBot="1">
      <c r="A40" s="103">
        <v>3.3</v>
      </c>
      <c r="B40" s="104" t="s">
        <v>335</v>
      </c>
      <c r="C40" s="105" t="s">
        <v>149</v>
      </c>
      <c r="D40" s="106">
        <v>1</v>
      </c>
      <c r="L40" s="108">
        <v>39</v>
      </c>
      <c r="M40" s="103">
        <v>3.3</v>
      </c>
      <c r="N40" s="108">
        <v>3</v>
      </c>
      <c r="O40" s="106">
        <v>1</v>
      </c>
      <c r="P40" s="104" t="s">
        <v>335</v>
      </c>
    </row>
    <row r="41" spans="1:16" ht="16.5" thickBot="1">
      <c r="A41" s="103">
        <v>3.2</v>
      </c>
      <c r="B41" s="104" t="s">
        <v>336</v>
      </c>
      <c r="C41" s="105" t="s">
        <v>149</v>
      </c>
      <c r="D41" s="106">
        <v>4000</v>
      </c>
      <c r="L41" s="108">
        <v>40</v>
      </c>
      <c r="M41" s="103">
        <v>3.2</v>
      </c>
      <c r="N41" s="108">
        <v>3</v>
      </c>
      <c r="O41" s="106">
        <v>4000</v>
      </c>
      <c r="P41" s="104" t="s">
        <v>336</v>
      </c>
    </row>
    <row r="42" spans="1:16" ht="16.5" thickBot="1">
      <c r="A42" s="103">
        <v>1.27</v>
      </c>
      <c r="B42" s="104" t="s">
        <v>337</v>
      </c>
      <c r="C42" s="105" t="s">
        <v>149</v>
      </c>
      <c r="D42" s="106">
        <v>70</v>
      </c>
      <c r="L42" s="102">
        <v>41</v>
      </c>
      <c r="M42" s="103">
        <v>1.27</v>
      </c>
      <c r="N42" s="108">
        <v>3</v>
      </c>
      <c r="O42" s="106">
        <v>70</v>
      </c>
      <c r="P42" s="104" t="s">
        <v>337</v>
      </c>
    </row>
    <row r="43" spans="1:16" ht="16.5" thickBot="1">
      <c r="A43" s="103">
        <v>2.2000000000000002</v>
      </c>
      <c r="B43" s="104" t="s">
        <v>338</v>
      </c>
      <c r="C43" s="105" t="s">
        <v>149</v>
      </c>
      <c r="D43" s="106">
        <v>80</v>
      </c>
      <c r="L43" s="102">
        <v>42</v>
      </c>
      <c r="M43" s="103">
        <v>2.2000000000000002</v>
      </c>
      <c r="N43" s="108">
        <v>3</v>
      </c>
      <c r="O43" s="106">
        <v>80</v>
      </c>
      <c r="P43" s="104" t="s">
        <v>338</v>
      </c>
    </row>
    <row r="44" spans="1:16" ht="16.5" thickBot="1">
      <c r="A44" s="103">
        <v>2.1</v>
      </c>
      <c r="B44" s="104" t="s">
        <v>339</v>
      </c>
      <c r="C44" s="105" t="s">
        <v>149</v>
      </c>
      <c r="D44" s="106">
        <v>120</v>
      </c>
      <c r="L44" s="108">
        <v>43</v>
      </c>
      <c r="M44" s="103">
        <v>2.1</v>
      </c>
      <c r="N44" s="108">
        <v>3</v>
      </c>
      <c r="O44" s="106">
        <v>120</v>
      </c>
      <c r="P44" s="104" t="s">
        <v>339</v>
      </c>
    </row>
    <row r="45" spans="1:16" ht="16.5" thickBot="1">
      <c r="A45" s="103">
        <v>2.4</v>
      </c>
      <c r="B45" s="104" t="s">
        <v>340</v>
      </c>
      <c r="C45" s="105" t="s">
        <v>149</v>
      </c>
      <c r="D45" s="106">
        <v>40</v>
      </c>
      <c r="L45" s="108">
        <v>44</v>
      </c>
      <c r="M45" s="103">
        <v>2.4</v>
      </c>
      <c r="N45" s="108">
        <v>3</v>
      </c>
      <c r="O45" s="106">
        <v>40</v>
      </c>
      <c r="P45" s="104" t="s">
        <v>340</v>
      </c>
    </row>
    <row r="46" spans="1:16" ht="16.5" thickBot="1">
      <c r="A46" s="103">
        <v>2.6</v>
      </c>
      <c r="B46" s="104" t="s">
        <v>341</v>
      </c>
      <c r="C46" s="105" t="s">
        <v>149</v>
      </c>
      <c r="D46" s="106" t="s">
        <v>342</v>
      </c>
      <c r="L46" s="108">
        <v>45</v>
      </c>
      <c r="M46" s="103">
        <v>2.6</v>
      </c>
      <c r="N46" s="108">
        <v>3</v>
      </c>
      <c r="O46" s="106" t="s">
        <v>342</v>
      </c>
      <c r="P46" s="104" t="s">
        <v>341</v>
      </c>
    </row>
    <row r="47" spans="1:16" ht="16.5" thickBot="1">
      <c r="A47" s="103">
        <v>2.2999999999999998</v>
      </c>
      <c r="B47" s="104" t="s">
        <v>343</v>
      </c>
      <c r="C47" s="105" t="s">
        <v>149</v>
      </c>
      <c r="D47" s="106">
        <v>2000</v>
      </c>
      <c r="L47" s="102">
        <v>46</v>
      </c>
      <c r="M47" s="103">
        <v>2.2999999999999998</v>
      </c>
      <c r="N47" s="108">
        <v>3</v>
      </c>
      <c r="O47" s="106">
        <v>2000</v>
      </c>
      <c r="P47" s="104" t="s">
        <v>343</v>
      </c>
    </row>
    <row r="48" spans="1:16" ht="16.5" thickBot="1">
      <c r="A48" s="103">
        <v>2.5</v>
      </c>
      <c r="B48" s="104" t="s">
        <v>344</v>
      </c>
      <c r="C48" s="105" t="s">
        <v>149</v>
      </c>
      <c r="D48" s="106">
        <v>80</v>
      </c>
      <c r="L48" s="102">
        <v>47</v>
      </c>
      <c r="M48" s="103">
        <v>2.5</v>
      </c>
      <c r="N48" s="108">
        <v>3</v>
      </c>
      <c r="O48" s="106">
        <v>80</v>
      </c>
      <c r="P48" s="104" t="s">
        <v>344</v>
      </c>
    </row>
    <row r="49" spans="1:16" ht="16.5" thickBot="1">
      <c r="A49" s="103">
        <v>2.7</v>
      </c>
      <c r="B49" s="104" t="s">
        <v>345</v>
      </c>
      <c r="C49" s="105" t="s">
        <v>149</v>
      </c>
      <c r="D49" s="106">
        <v>80</v>
      </c>
      <c r="L49" s="108">
        <v>48</v>
      </c>
      <c r="M49" s="103">
        <v>2.7</v>
      </c>
      <c r="N49" s="108">
        <v>3</v>
      </c>
      <c r="O49" s="106">
        <v>80</v>
      </c>
      <c r="P49" s="104" t="s">
        <v>345</v>
      </c>
    </row>
    <row r="50" spans="1:16" ht="16.5" thickBot="1">
      <c r="A50" s="103">
        <v>1.26</v>
      </c>
      <c r="B50" s="104" t="s">
        <v>223</v>
      </c>
      <c r="C50" s="105" t="s">
        <v>346</v>
      </c>
      <c r="D50" s="106">
        <v>20</v>
      </c>
      <c r="L50" s="108">
        <v>49</v>
      </c>
      <c r="M50" s="103">
        <v>1.26</v>
      </c>
      <c r="N50" s="108">
        <v>4</v>
      </c>
      <c r="O50" s="106">
        <v>20</v>
      </c>
      <c r="P50" s="104" t="s">
        <v>223</v>
      </c>
    </row>
    <row r="51" spans="1:16" ht="16.5" thickBot="1">
      <c r="A51" s="103">
        <v>3.25</v>
      </c>
      <c r="B51" s="104" t="s">
        <v>347</v>
      </c>
      <c r="C51" s="105" t="s">
        <v>297</v>
      </c>
      <c r="D51" s="106">
        <v>200</v>
      </c>
      <c r="L51" s="108">
        <v>50</v>
      </c>
      <c r="M51" s="103">
        <v>3.25</v>
      </c>
      <c r="N51" s="108">
        <v>1</v>
      </c>
      <c r="O51" s="106">
        <v>200</v>
      </c>
      <c r="P51" s="104" t="s">
        <v>347</v>
      </c>
    </row>
    <row r="52" spans="1:16" ht="16.5" thickBot="1">
      <c r="A52" s="103">
        <v>4.2</v>
      </c>
      <c r="B52" s="104" t="s">
        <v>348</v>
      </c>
      <c r="C52" s="105" t="s">
        <v>297</v>
      </c>
      <c r="D52" s="106">
        <v>10</v>
      </c>
      <c r="L52" s="102">
        <v>51</v>
      </c>
      <c r="M52" s="103">
        <v>4.2</v>
      </c>
      <c r="N52" s="108">
        <v>1</v>
      </c>
      <c r="O52" s="106">
        <v>10</v>
      </c>
      <c r="P52" s="104" t="s">
        <v>348</v>
      </c>
    </row>
    <row r="53" spans="1:16" ht="16.5" thickBot="1">
      <c r="A53" s="103">
        <v>5.2</v>
      </c>
      <c r="B53" s="104" t="s">
        <v>123</v>
      </c>
      <c r="C53" s="105" t="s">
        <v>349</v>
      </c>
      <c r="D53" s="106">
        <v>1</v>
      </c>
      <c r="L53" s="102">
        <v>52</v>
      </c>
      <c r="M53" s="103">
        <v>5.2</v>
      </c>
      <c r="N53" s="108">
        <v>5</v>
      </c>
      <c r="O53" s="106">
        <v>1</v>
      </c>
      <c r="P53" s="104" t="s">
        <v>123</v>
      </c>
    </row>
    <row r="54" spans="1:16" ht="16.5" thickBot="1">
      <c r="A54" s="103">
        <v>2.14</v>
      </c>
      <c r="B54" s="104" t="s">
        <v>350</v>
      </c>
      <c r="C54" s="105" t="s">
        <v>297</v>
      </c>
      <c r="D54" s="106">
        <v>40</v>
      </c>
      <c r="L54" s="108">
        <v>53</v>
      </c>
      <c r="M54" s="103">
        <v>2.14</v>
      </c>
      <c r="N54" s="108">
        <v>1</v>
      </c>
      <c r="O54" s="106">
        <v>40</v>
      </c>
      <c r="P54" s="104" t="s">
        <v>350</v>
      </c>
    </row>
    <row r="55" spans="1:16" ht="16.5" thickBot="1">
      <c r="A55" s="103">
        <v>2.5299999999999998</v>
      </c>
      <c r="B55" s="104" t="s">
        <v>351</v>
      </c>
      <c r="C55" s="105" t="s">
        <v>149</v>
      </c>
      <c r="D55" s="106">
        <v>160</v>
      </c>
      <c r="L55" s="108">
        <v>54</v>
      </c>
      <c r="M55" s="103">
        <v>2.5299999999999998</v>
      </c>
      <c r="N55" s="108">
        <v>3</v>
      </c>
      <c r="O55" s="106">
        <v>160</v>
      </c>
      <c r="P55" s="104" t="s">
        <v>351</v>
      </c>
    </row>
    <row r="56" spans="1:16" ht="16.5" thickBot="1">
      <c r="A56" s="103">
        <v>2.15</v>
      </c>
      <c r="B56" s="104" t="s">
        <v>352</v>
      </c>
      <c r="C56" s="105" t="s">
        <v>297</v>
      </c>
      <c r="D56" s="106">
        <v>120</v>
      </c>
      <c r="L56" s="108">
        <v>55</v>
      </c>
      <c r="M56" s="103">
        <v>2.15</v>
      </c>
      <c r="N56" s="108">
        <v>1</v>
      </c>
      <c r="O56" s="106">
        <v>120</v>
      </c>
      <c r="P56" s="104" t="s">
        <v>352</v>
      </c>
    </row>
    <row r="57" spans="1:16" ht="16.5" thickBot="1">
      <c r="A57" s="103">
        <v>2.54</v>
      </c>
      <c r="B57" s="104" t="s">
        <v>353</v>
      </c>
      <c r="C57" s="105" t="s">
        <v>149</v>
      </c>
      <c r="D57" s="106">
        <v>160</v>
      </c>
      <c r="L57" s="102">
        <v>56</v>
      </c>
      <c r="M57" s="103">
        <v>2.54</v>
      </c>
      <c r="N57" s="108">
        <v>3</v>
      </c>
      <c r="O57" s="106">
        <v>160</v>
      </c>
      <c r="P57" s="104" t="s">
        <v>353</v>
      </c>
    </row>
    <row r="58" spans="1:16" ht="16.5" thickBot="1">
      <c r="A58" s="103">
        <v>2.17</v>
      </c>
      <c r="B58" s="104" t="s">
        <v>354</v>
      </c>
      <c r="C58" s="105" t="s">
        <v>297</v>
      </c>
      <c r="D58" s="106">
        <v>120</v>
      </c>
      <c r="L58" s="102">
        <v>57</v>
      </c>
      <c r="M58" s="103">
        <v>2.17</v>
      </c>
      <c r="N58" s="108">
        <v>1</v>
      </c>
      <c r="O58" s="106">
        <v>120</v>
      </c>
      <c r="P58" s="104" t="s">
        <v>354</v>
      </c>
    </row>
    <row r="59" spans="1:16" ht="16.5" thickBot="1">
      <c r="A59" s="103">
        <v>2.16</v>
      </c>
      <c r="B59" s="104" t="s">
        <v>355</v>
      </c>
      <c r="C59" s="105" t="s">
        <v>297</v>
      </c>
      <c r="D59" s="106">
        <v>25</v>
      </c>
      <c r="L59" s="108">
        <v>58</v>
      </c>
      <c r="M59" s="103">
        <v>2.16</v>
      </c>
      <c r="N59" s="108">
        <v>1</v>
      </c>
      <c r="O59" s="106">
        <v>25</v>
      </c>
      <c r="P59" s="104" t="s">
        <v>355</v>
      </c>
    </row>
    <row r="60" spans="1:16" ht="16.5" thickBot="1">
      <c r="A60" s="103">
        <v>3.23</v>
      </c>
      <c r="B60" s="104" t="s">
        <v>356</v>
      </c>
      <c r="C60" s="105" t="s">
        <v>149</v>
      </c>
      <c r="D60" s="106">
        <v>1</v>
      </c>
      <c r="L60" s="108">
        <v>59</v>
      </c>
      <c r="M60" s="103">
        <v>3.23</v>
      </c>
      <c r="N60" s="108">
        <v>3</v>
      </c>
      <c r="O60" s="106">
        <v>1</v>
      </c>
      <c r="P60" s="104" t="s">
        <v>356</v>
      </c>
    </row>
    <row r="61" spans="1:16" ht="16.5" thickBot="1">
      <c r="A61" s="103">
        <v>3.22</v>
      </c>
      <c r="B61" s="104" t="s">
        <v>357</v>
      </c>
      <c r="C61" s="105" t="s">
        <v>149</v>
      </c>
      <c r="D61" s="106">
        <v>5</v>
      </c>
      <c r="L61" s="108">
        <v>60</v>
      </c>
      <c r="M61" s="103">
        <v>3.22</v>
      </c>
      <c r="N61" s="108">
        <v>3</v>
      </c>
      <c r="O61" s="106">
        <v>5</v>
      </c>
      <c r="P61" s="104" t="s">
        <v>357</v>
      </c>
    </row>
    <row r="62" spans="1:16" ht="16.5" thickBot="1">
      <c r="A62" s="103">
        <v>3.29</v>
      </c>
      <c r="B62" s="104" t="s">
        <v>358</v>
      </c>
      <c r="C62" s="105" t="s">
        <v>149</v>
      </c>
      <c r="D62" s="106">
        <v>5</v>
      </c>
      <c r="L62" s="102">
        <v>61</v>
      </c>
      <c r="M62" s="103">
        <v>3.29</v>
      </c>
      <c r="N62" s="108">
        <v>3</v>
      </c>
      <c r="O62" s="106">
        <v>5</v>
      </c>
      <c r="P62" s="104" t="s">
        <v>358</v>
      </c>
    </row>
    <row r="63" spans="1:16" ht="16.5" thickBot="1">
      <c r="A63" s="103">
        <v>2.41</v>
      </c>
      <c r="B63" s="104" t="s">
        <v>359</v>
      </c>
      <c r="C63" s="105" t="s">
        <v>149</v>
      </c>
      <c r="D63" s="106">
        <v>7</v>
      </c>
      <c r="L63" s="102">
        <v>62</v>
      </c>
      <c r="M63" s="103">
        <v>2.41</v>
      </c>
      <c r="N63" s="108">
        <v>3</v>
      </c>
      <c r="O63" s="106">
        <v>7</v>
      </c>
      <c r="P63" s="104" t="s">
        <v>359</v>
      </c>
    </row>
    <row r="64" spans="1:16" ht="16.5" thickBot="1">
      <c r="A64" s="103">
        <v>2.4700000000000002</v>
      </c>
      <c r="B64" s="104" t="s">
        <v>360</v>
      </c>
      <c r="C64" s="105" t="s">
        <v>149</v>
      </c>
      <c r="D64" s="106">
        <v>15</v>
      </c>
      <c r="L64" s="108">
        <v>63</v>
      </c>
      <c r="M64" s="103">
        <v>2.4700000000000002</v>
      </c>
      <c r="N64" s="108">
        <v>3</v>
      </c>
      <c r="O64" s="106">
        <v>15</v>
      </c>
      <c r="P64" s="104" t="s">
        <v>360</v>
      </c>
    </row>
    <row r="65" spans="1:16" ht="16.5" thickBot="1">
      <c r="A65" s="103">
        <v>3.3</v>
      </c>
      <c r="B65" s="104" t="s">
        <v>361</v>
      </c>
      <c r="C65" s="105" t="s">
        <v>149</v>
      </c>
      <c r="D65" s="106">
        <v>200</v>
      </c>
      <c r="L65" s="108">
        <v>64</v>
      </c>
      <c r="M65" s="103">
        <v>3.3</v>
      </c>
      <c r="N65" s="108">
        <v>3</v>
      </c>
      <c r="O65" s="106">
        <v>200</v>
      </c>
      <c r="P65" s="104" t="s">
        <v>361</v>
      </c>
    </row>
    <row r="66" spans="1:16" ht="16.5" thickBot="1">
      <c r="A66" s="103">
        <v>2.42</v>
      </c>
      <c r="B66" s="104" t="s">
        <v>362</v>
      </c>
      <c r="C66" s="105" t="s">
        <v>149</v>
      </c>
      <c r="D66" s="106">
        <v>5</v>
      </c>
      <c r="L66" s="108">
        <v>65</v>
      </c>
      <c r="M66" s="103">
        <v>2.42</v>
      </c>
      <c r="N66" s="108">
        <v>3</v>
      </c>
      <c r="O66" s="106">
        <v>5</v>
      </c>
      <c r="P66" s="104" t="s">
        <v>362</v>
      </c>
    </row>
    <row r="67" spans="1:16" ht="16.5" thickBot="1">
      <c r="A67" s="103">
        <v>2.4500000000000002</v>
      </c>
      <c r="B67" s="104" t="s">
        <v>363</v>
      </c>
      <c r="C67" s="105" t="s">
        <v>149</v>
      </c>
      <c r="D67" s="106">
        <v>5</v>
      </c>
      <c r="L67" s="102">
        <v>66</v>
      </c>
      <c r="M67" s="103">
        <v>2.4500000000000002</v>
      </c>
      <c r="N67" s="108">
        <v>3</v>
      </c>
      <c r="O67" s="106">
        <v>5</v>
      </c>
      <c r="P67" s="104" t="s">
        <v>363</v>
      </c>
    </row>
    <row r="68" spans="1:16" ht="16.5" thickBot="1">
      <c r="A68" s="103">
        <v>2.46</v>
      </c>
      <c r="B68" s="104" t="s">
        <v>364</v>
      </c>
      <c r="C68" s="105" t="s">
        <v>149</v>
      </c>
      <c r="D68" s="106">
        <v>5</v>
      </c>
      <c r="L68" s="102">
        <v>67</v>
      </c>
      <c r="M68" s="103">
        <v>2.46</v>
      </c>
      <c r="N68" s="108">
        <v>3</v>
      </c>
      <c r="O68" s="106">
        <v>5</v>
      </c>
      <c r="P68" s="104" t="s">
        <v>364</v>
      </c>
    </row>
    <row r="69" spans="1:16" ht="16.5" thickBot="1">
      <c r="A69" s="103">
        <v>2.4300000000000002</v>
      </c>
      <c r="B69" s="104" t="s">
        <v>181</v>
      </c>
      <c r="C69" s="105" t="s">
        <v>149</v>
      </c>
      <c r="D69" s="106">
        <v>20</v>
      </c>
      <c r="L69" s="108">
        <v>68</v>
      </c>
      <c r="M69" s="103">
        <v>2.4300000000000002</v>
      </c>
      <c r="N69" s="108">
        <v>3</v>
      </c>
      <c r="O69" s="106">
        <v>20</v>
      </c>
      <c r="P69" s="104" t="s">
        <v>181</v>
      </c>
    </row>
    <row r="70" spans="1:16" ht="16.5" thickBot="1">
      <c r="A70" s="103">
        <v>2.44</v>
      </c>
      <c r="B70" s="104" t="s">
        <v>365</v>
      </c>
      <c r="C70" s="105" t="s">
        <v>149</v>
      </c>
      <c r="D70" s="106">
        <v>20</v>
      </c>
      <c r="L70" s="108">
        <v>69</v>
      </c>
      <c r="M70" s="103">
        <v>2.44</v>
      </c>
      <c r="N70" s="108">
        <v>3</v>
      </c>
      <c r="O70" s="106">
        <v>20</v>
      </c>
      <c r="P70" s="104" t="s">
        <v>365</v>
      </c>
    </row>
    <row r="71" spans="1:16" ht="16.5" thickBot="1">
      <c r="A71" s="103">
        <v>3.28</v>
      </c>
      <c r="B71" s="104" t="s">
        <v>366</v>
      </c>
      <c r="C71" s="105" t="s">
        <v>149</v>
      </c>
      <c r="D71" s="106">
        <v>10</v>
      </c>
      <c r="L71" s="108">
        <v>70</v>
      </c>
      <c r="M71" s="103">
        <v>3.28</v>
      </c>
      <c r="N71" s="108">
        <v>3</v>
      </c>
      <c r="O71" s="106">
        <v>10</v>
      </c>
      <c r="P71" s="104" t="s">
        <v>366</v>
      </c>
    </row>
    <row r="72" spans="1:16" ht="16.5" thickBot="1">
      <c r="A72" s="103">
        <v>2.61</v>
      </c>
      <c r="B72" s="104" t="s">
        <v>367</v>
      </c>
      <c r="C72" s="105" t="s">
        <v>149</v>
      </c>
      <c r="D72" s="106">
        <v>560</v>
      </c>
      <c r="L72" s="102">
        <v>71</v>
      </c>
      <c r="M72" s="103">
        <v>2.61</v>
      </c>
      <c r="N72" s="108">
        <v>3</v>
      </c>
      <c r="O72" s="106">
        <v>560</v>
      </c>
      <c r="P72" s="104" t="s">
        <v>367</v>
      </c>
    </row>
    <row r="73" spans="1:16" ht="16.5" thickBot="1">
      <c r="A73" s="103">
        <v>2.62</v>
      </c>
      <c r="B73" s="104" t="s">
        <v>368</v>
      </c>
      <c r="C73" s="105" t="s">
        <v>149</v>
      </c>
      <c r="D73" s="106">
        <v>1900</v>
      </c>
      <c r="L73" s="102">
        <v>72</v>
      </c>
      <c r="M73" s="103">
        <v>2.62</v>
      </c>
      <c r="N73" s="108">
        <v>3</v>
      </c>
      <c r="O73" s="106">
        <v>1900</v>
      </c>
      <c r="P73" s="104" t="s">
        <v>368</v>
      </c>
    </row>
    <row r="74" spans="1:16" ht="16.5" thickBot="1">
      <c r="A74" s="103">
        <v>2.25</v>
      </c>
      <c r="B74" s="104" t="s">
        <v>241</v>
      </c>
      <c r="C74" s="105" t="s">
        <v>149</v>
      </c>
      <c r="D74" s="106">
        <v>20</v>
      </c>
      <c r="L74" s="108">
        <v>73</v>
      </c>
      <c r="M74" s="103">
        <v>2.25</v>
      </c>
      <c r="N74" s="108">
        <v>3</v>
      </c>
      <c r="O74" s="106">
        <v>20</v>
      </c>
      <c r="P74" s="104" t="s">
        <v>241</v>
      </c>
    </row>
    <row r="75" spans="1:16" ht="16.5" thickBot="1">
      <c r="A75" s="103">
        <v>2.2599999999999998</v>
      </c>
      <c r="B75" s="104" t="s">
        <v>369</v>
      </c>
      <c r="C75" s="105" t="s">
        <v>149</v>
      </c>
      <c r="D75" s="106">
        <v>10</v>
      </c>
      <c r="L75" s="108">
        <v>74</v>
      </c>
      <c r="M75" s="103">
        <v>2.2599999999999998</v>
      </c>
      <c r="N75" s="108">
        <v>3</v>
      </c>
      <c r="O75" s="106">
        <v>10</v>
      </c>
      <c r="P75" s="104" t="s">
        <v>369</v>
      </c>
    </row>
    <row r="76" spans="1:16" ht="16.5" thickBot="1">
      <c r="A76" s="103">
        <v>2.2200000000000002</v>
      </c>
      <c r="B76" s="104" t="s">
        <v>370</v>
      </c>
      <c r="C76" s="105" t="s">
        <v>297</v>
      </c>
      <c r="D76" s="106">
        <v>60</v>
      </c>
      <c r="L76" s="108">
        <v>75</v>
      </c>
      <c r="M76" s="103">
        <v>2.2200000000000002</v>
      </c>
      <c r="N76" s="108">
        <v>1</v>
      </c>
      <c r="O76" s="106">
        <v>60</v>
      </c>
      <c r="P76" s="104" t="s">
        <v>370</v>
      </c>
    </row>
    <row r="77" spans="1:16" ht="16.5" thickBot="1">
      <c r="A77" s="103">
        <v>2.2400000000000002</v>
      </c>
      <c r="B77" s="104" t="s">
        <v>371</v>
      </c>
      <c r="C77" s="105" t="s">
        <v>297</v>
      </c>
      <c r="D77" s="106">
        <v>60</v>
      </c>
      <c r="L77" s="102">
        <v>76</v>
      </c>
      <c r="M77" s="103">
        <v>2.2400000000000002</v>
      </c>
      <c r="N77" s="108">
        <v>1</v>
      </c>
      <c r="O77" s="106">
        <v>60</v>
      </c>
      <c r="P77" s="104" t="s">
        <v>371</v>
      </c>
    </row>
    <row r="78" spans="1:16" ht="16.5" thickBot="1">
      <c r="A78" s="103">
        <v>2.21</v>
      </c>
      <c r="B78" s="104" t="s">
        <v>372</v>
      </c>
      <c r="C78" s="105" t="s">
        <v>297</v>
      </c>
      <c r="D78" s="106">
        <v>60</v>
      </c>
      <c r="L78" s="102">
        <v>77</v>
      </c>
      <c r="M78" s="103">
        <v>2.21</v>
      </c>
      <c r="N78" s="108">
        <v>1</v>
      </c>
      <c r="O78" s="106">
        <v>60</v>
      </c>
      <c r="P78" s="104" t="s">
        <v>372</v>
      </c>
    </row>
    <row r="79" spans="1:16" ht="16.5" thickBot="1">
      <c r="A79" s="103">
        <v>2.23</v>
      </c>
      <c r="B79" s="104" t="s">
        <v>373</v>
      </c>
      <c r="C79" s="105" t="s">
        <v>297</v>
      </c>
      <c r="D79" s="106">
        <v>60</v>
      </c>
      <c r="L79" s="108">
        <v>78</v>
      </c>
      <c r="M79" s="103">
        <v>2.23</v>
      </c>
      <c r="N79" s="108">
        <v>1</v>
      </c>
      <c r="O79" s="106">
        <v>60</v>
      </c>
      <c r="P79" s="104" t="s">
        <v>373</v>
      </c>
    </row>
    <row r="80" spans="1:16" ht="16.5" thickBot="1">
      <c r="A80" s="103">
        <v>4.4000000000000004</v>
      </c>
      <c r="B80" s="104" t="s">
        <v>180</v>
      </c>
      <c r="C80" s="105" t="s">
        <v>149</v>
      </c>
      <c r="D80" s="106">
        <v>10</v>
      </c>
      <c r="L80" s="108">
        <v>79</v>
      </c>
      <c r="M80" s="103">
        <v>4.4000000000000004</v>
      </c>
      <c r="N80" s="108">
        <v>3</v>
      </c>
      <c r="O80" s="106">
        <v>10</v>
      </c>
      <c r="P80" s="104" t="s">
        <v>180</v>
      </c>
    </row>
    <row r="81" spans="1:16" ht="16.5" thickBot="1">
      <c r="A81" s="103">
        <v>4.5</v>
      </c>
      <c r="B81" s="104" t="s">
        <v>374</v>
      </c>
      <c r="C81" s="105" t="s">
        <v>149</v>
      </c>
      <c r="D81" s="106">
        <v>15</v>
      </c>
      <c r="L81" s="108">
        <v>80</v>
      </c>
      <c r="M81" s="103">
        <v>4.5</v>
      </c>
      <c r="N81" s="108">
        <v>3</v>
      </c>
      <c r="O81" s="106">
        <v>15</v>
      </c>
      <c r="P81" s="104" t="s">
        <v>374</v>
      </c>
    </row>
    <row r="82" spans="1:16" ht="16.5" thickBot="1">
      <c r="A82" s="103">
        <v>1.6</v>
      </c>
      <c r="B82" s="104" t="s">
        <v>375</v>
      </c>
      <c r="C82" s="107" t="s">
        <v>299</v>
      </c>
      <c r="D82" s="106">
        <v>3.4</v>
      </c>
      <c r="L82" s="102">
        <v>81</v>
      </c>
      <c r="M82" s="103">
        <v>1.6</v>
      </c>
      <c r="N82" s="108">
        <v>2</v>
      </c>
      <c r="O82" s="106">
        <v>3.4</v>
      </c>
      <c r="P82" s="104" t="s">
        <v>375</v>
      </c>
    </row>
    <row r="83" spans="1:16" ht="16.5" thickBot="1">
      <c r="A83" s="103">
        <v>1.1299999999999999</v>
      </c>
      <c r="B83" s="104" t="s">
        <v>376</v>
      </c>
      <c r="C83" s="107" t="s">
        <v>299</v>
      </c>
      <c r="D83" s="106">
        <v>0.05</v>
      </c>
      <c r="L83" s="102">
        <v>82</v>
      </c>
      <c r="M83" s="103">
        <v>1.1299999999999999</v>
      </c>
      <c r="N83" s="108">
        <v>2</v>
      </c>
      <c r="O83" s="106">
        <v>0.05</v>
      </c>
      <c r="P83" s="104" t="s">
        <v>376</v>
      </c>
    </row>
    <row r="84" spans="1:16" ht="16.5" thickBot="1">
      <c r="A84" s="103">
        <v>1.7</v>
      </c>
      <c r="B84" s="104" t="s">
        <v>377</v>
      </c>
      <c r="C84" s="107" t="s">
        <v>299</v>
      </c>
      <c r="D84" s="106">
        <v>0.1</v>
      </c>
      <c r="L84" s="108">
        <v>83</v>
      </c>
      <c r="M84" s="103">
        <v>1.7</v>
      </c>
      <c r="N84" s="108">
        <v>2</v>
      </c>
      <c r="O84" s="106">
        <v>0.1</v>
      </c>
      <c r="P84" s="104" t="s">
        <v>377</v>
      </c>
    </row>
    <row r="85" spans="1:16" ht="16.5" thickBot="1">
      <c r="A85" s="103">
        <v>1.1399999999999999</v>
      </c>
      <c r="B85" s="104" t="s">
        <v>378</v>
      </c>
      <c r="C85" s="107" t="s">
        <v>299</v>
      </c>
      <c r="D85" s="106">
        <v>0.05</v>
      </c>
      <c r="L85" s="108">
        <v>84</v>
      </c>
      <c r="M85" s="103">
        <v>1.1399999999999999</v>
      </c>
      <c r="N85" s="108">
        <v>2</v>
      </c>
      <c r="O85" s="106">
        <v>0.05</v>
      </c>
      <c r="P85" s="104" t="s">
        <v>378</v>
      </c>
    </row>
    <row r="86" spans="1:16" ht="16.5" thickBot="1">
      <c r="A86" s="103">
        <v>1.8</v>
      </c>
      <c r="B86" s="104" t="s">
        <v>379</v>
      </c>
      <c r="C86" s="107" t="s">
        <v>299</v>
      </c>
      <c r="D86" s="106">
        <v>0.1</v>
      </c>
      <c r="L86" s="108">
        <v>85</v>
      </c>
      <c r="M86" s="103">
        <v>1.8</v>
      </c>
      <c r="N86" s="108">
        <v>2</v>
      </c>
      <c r="O86" s="106">
        <v>0.1</v>
      </c>
      <c r="P86" s="104" t="s">
        <v>379</v>
      </c>
    </row>
    <row r="87" spans="1:16" ht="16.5" thickBot="1">
      <c r="A87" s="103">
        <v>1.1499999999999999</v>
      </c>
      <c r="B87" s="104" t="s">
        <v>380</v>
      </c>
      <c r="C87" s="107" t="s">
        <v>299</v>
      </c>
      <c r="D87" s="106">
        <v>0.05</v>
      </c>
      <c r="L87" s="102">
        <v>86</v>
      </c>
      <c r="M87" s="103">
        <v>1.1499999999999999</v>
      </c>
      <c r="N87" s="108">
        <v>2</v>
      </c>
      <c r="O87" s="106">
        <v>0.05</v>
      </c>
      <c r="P87" s="104" t="s">
        <v>380</v>
      </c>
    </row>
    <row r="88" spans="1:16" ht="16.5" thickBot="1">
      <c r="A88" s="103">
        <v>1.9</v>
      </c>
      <c r="B88" s="104" t="s">
        <v>381</v>
      </c>
      <c r="C88" s="107" t="s">
        <v>299</v>
      </c>
      <c r="D88" s="106">
        <v>0.05</v>
      </c>
      <c r="L88" s="102">
        <v>87</v>
      </c>
      <c r="M88" s="103">
        <v>1.9</v>
      </c>
      <c r="N88" s="108">
        <v>2</v>
      </c>
      <c r="O88" s="106">
        <v>0.05</v>
      </c>
      <c r="P88" s="104" t="s">
        <v>381</v>
      </c>
    </row>
    <row r="89" spans="1:16" ht="16.5" thickBot="1">
      <c r="A89" s="103">
        <v>1.1599999999999999</v>
      </c>
      <c r="B89" s="104" t="s">
        <v>382</v>
      </c>
      <c r="C89" s="107" t="s">
        <v>299</v>
      </c>
      <c r="D89" s="106">
        <v>0.05</v>
      </c>
      <c r="L89" s="108">
        <v>88</v>
      </c>
      <c r="M89" s="103">
        <v>1.1599999999999999</v>
      </c>
      <c r="N89" s="108">
        <v>2</v>
      </c>
      <c r="O89" s="106">
        <v>0.05</v>
      </c>
      <c r="P89" s="104" t="s">
        <v>382</v>
      </c>
    </row>
    <row r="90" spans="1:16" ht="16.5" thickBot="1">
      <c r="A90" s="103">
        <v>1.1000000000000001</v>
      </c>
      <c r="B90" s="104" t="s">
        <v>383</v>
      </c>
      <c r="C90" s="107" t="s">
        <v>299</v>
      </c>
      <c r="D90" s="106">
        <v>0.05</v>
      </c>
      <c r="L90" s="108">
        <v>89</v>
      </c>
      <c r="M90" s="103">
        <v>1.1000000000000001</v>
      </c>
      <c r="N90" s="108">
        <v>2</v>
      </c>
      <c r="O90" s="106">
        <v>0.05</v>
      </c>
      <c r="P90" s="104" t="s">
        <v>383</v>
      </c>
    </row>
    <row r="91" spans="1:16" ht="16.5" thickBot="1">
      <c r="A91" s="103">
        <v>1.17</v>
      </c>
      <c r="B91" s="104" t="s">
        <v>384</v>
      </c>
      <c r="C91" s="107" t="s">
        <v>299</v>
      </c>
      <c r="D91" s="106">
        <v>0.1</v>
      </c>
      <c r="L91" s="108">
        <v>90</v>
      </c>
      <c r="M91" s="103">
        <v>1.17</v>
      </c>
      <c r="N91" s="108">
        <v>2</v>
      </c>
      <c r="O91" s="106">
        <v>0.1</v>
      </c>
      <c r="P91" s="104" t="s">
        <v>384</v>
      </c>
    </row>
    <row r="92" spans="1:16" ht="16.5" thickBot="1">
      <c r="A92" s="103">
        <v>1.5</v>
      </c>
      <c r="B92" s="104" t="s">
        <v>385</v>
      </c>
      <c r="C92" s="107" t="s">
        <v>299</v>
      </c>
      <c r="D92" s="106">
        <v>1.5</v>
      </c>
      <c r="L92" s="102">
        <v>91</v>
      </c>
      <c r="M92" s="103">
        <v>1.5</v>
      </c>
      <c r="N92" s="108">
        <v>2</v>
      </c>
      <c r="O92" s="106">
        <v>1.5</v>
      </c>
      <c r="P92" s="104" t="s">
        <v>385</v>
      </c>
    </row>
    <row r="93" spans="1:16" ht="16.5" thickBot="1">
      <c r="A93" s="103">
        <v>1.1100000000000001</v>
      </c>
      <c r="B93" s="104" t="s">
        <v>182</v>
      </c>
      <c r="C93" s="107" t="s">
        <v>299</v>
      </c>
      <c r="D93" s="106">
        <v>1.5</v>
      </c>
      <c r="L93" s="102">
        <v>92</v>
      </c>
      <c r="M93" s="103">
        <v>1.1100000000000001</v>
      </c>
      <c r="N93" s="108">
        <v>2</v>
      </c>
      <c r="O93" s="106">
        <v>1.5</v>
      </c>
      <c r="P93" s="104" t="s">
        <v>182</v>
      </c>
    </row>
    <row r="94" spans="1:16" ht="16.5" thickBot="1">
      <c r="A94" s="103">
        <v>1.1200000000000001</v>
      </c>
      <c r="B94" s="104" t="s">
        <v>386</v>
      </c>
      <c r="C94" s="107" t="s">
        <v>299</v>
      </c>
      <c r="D94" s="106">
        <v>0.1</v>
      </c>
      <c r="L94" s="108">
        <v>93</v>
      </c>
      <c r="M94" s="103">
        <v>1.1200000000000001</v>
      </c>
      <c r="N94" s="108">
        <v>2</v>
      </c>
      <c r="O94" s="106">
        <v>0.1</v>
      </c>
      <c r="P94" s="104" t="s">
        <v>386</v>
      </c>
    </row>
    <row r="95" spans="1:16" ht="16.5" thickBot="1">
      <c r="A95" s="103">
        <v>1.18</v>
      </c>
      <c r="B95" s="104" t="s">
        <v>387</v>
      </c>
      <c r="C95" s="107" t="s">
        <v>299</v>
      </c>
      <c r="D95" s="106">
        <v>0.05</v>
      </c>
      <c r="I95" s="100"/>
      <c r="L95" s="108">
        <v>94</v>
      </c>
      <c r="M95" s="103">
        <v>1.18</v>
      </c>
      <c r="N95" s="108">
        <v>2</v>
      </c>
      <c r="O95" s="106">
        <v>0.05</v>
      </c>
      <c r="P95" s="104" t="s">
        <v>387</v>
      </c>
    </row>
    <row r="96" spans="1:16" ht="16.5" thickBot="1">
      <c r="A96" s="103">
        <v>1.25</v>
      </c>
      <c r="B96" s="104" t="s">
        <v>183</v>
      </c>
      <c r="C96" s="107" t="s">
        <v>297</v>
      </c>
      <c r="D96" s="106">
        <v>5</v>
      </c>
      <c r="H96" s="108">
        <v>1</v>
      </c>
      <c r="I96" s="105" t="s">
        <v>297</v>
      </c>
      <c r="L96" s="108">
        <v>95</v>
      </c>
      <c r="M96" s="103">
        <v>1.25</v>
      </c>
      <c r="N96" s="108">
        <v>1</v>
      </c>
      <c r="O96" s="106">
        <v>5</v>
      </c>
      <c r="P96" s="104" t="s">
        <v>183</v>
      </c>
    </row>
    <row r="97" spans="1:16" ht="16.5" thickBot="1">
      <c r="A97" s="103">
        <v>2.31</v>
      </c>
      <c r="B97" s="104" t="s">
        <v>388</v>
      </c>
      <c r="C97" s="105" t="s">
        <v>149</v>
      </c>
      <c r="D97" s="106">
        <v>10</v>
      </c>
      <c r="H97" s="108">
        <v>2</v>
      </c>
      <c r="I97" s="107" t="s">
        <v>299</v>
      </c>
      <c r="L97" s="102">
        <v>96</v>
      </c>
      <c r="M97" s="103">
        <v>2.31</v>
      </c>
      <c r="N97" s="108">
        <v>3</v>
      </c>
      <c r="O97" s="106">
        <v>10</v>
      </c>
      <c r="P97" s="104" t="s">
        <v>388</v>
      </c>
    </row>
    <row r="98" spans="1:16" ht="16.5" thickBot="1">
      <c r="A98" s="103">
        <v>2.29</v>
      </c>
      <c r="B98" s="104" t="s">
        <v>389</v>
      </c>
      <c r="C98" s="105" t="s">
        <v>149</v>
      </c>
      <c r="D98" s="106">
        <v>10</v>
      </c>
      <c r="H98" s="108">
        <v>2</v>
      </c>
      <c r="I98" s="107" t="s">
        <v>299</v>
      </c>
      <c r="L98" s="102">
        <v>97</v>
      </c>
      <c r="M98" s="103">
        <v>2.29</v>
      </c>
      <c r="N98" s="108">
        <v>3</v>
      </c>
      <c r="O98" s="106">
        <v>10</v>
      </c>
      <c r="P98" s="104" t="s">
        <v>389</v>
      </c>
    </row>
    <row r="99" spans="1:16" ht="16.5" thickBot="1">
      <c r="A99" s="103">
        <v>2.33</v>
      </c>
      <c r="B99" s="104" t="s">
        <v>390</v>
      </c>
      <c r="C99" s="105" t="s">
        <v>149</v>
      </c>
      <c r="D99" s="106">
        <v>10</v>
      </c>
      <c r="H99" s="108">
        <v>2</v>
      </c>
      <c r="I99" s="107" t="s">
        <v>299</v>
      </c>
      <c r="L99" s="108">
        <v>98</v>
      </c>
      <c r="M99" s="103">
        <v>2.33</v>
      </c>
      <c r="N99" s="108">
        <v>3</v>
      </c>
      <c r="O99" s="106">
        <v>10</v>
      </c>
      <c r="P99" s="104" t="s">
        <v>390</v>
      </c>
    </row>
    <row r="100" spans="1:16" ht="16.5" thickBot="1">
      <c r="A100" s="103">
        <v>2.56</v>
      </c>
      <c r="B100" s="104" t="s">
        <v>391</v>
      </c>
      <c r="C100" s="105" t="s">
        <v>149</v>
      </c>
      <c r="D100" s="106">
        <v>80</v>
      </c>
      <c r="H100" s="108">
        <v>3</v>
      </c>
      <c r="I100" s="105" t="s">
        <v>149</v>
      </c>
      <c r="L100" s="108">
        <v>99</v>
      </c>
      <c r="M100" s="103">
        <v>2.56</v>
      </c>
      <c r="N100" s="108">
        <v>3</v>
      </c>
      <c r="O100" s="106">
        <v>80</v>
      </c>
      <c r="P100" s="104" t="s">
        <v>391</v>
      </c>
    </row>
    <row r="101" spans="1:16" ht="16.5" thickBot="1">
      <c r="A101" s="103">
        <v>2.58</v>
      </c>
      <c r="B101" s="104" t="s">
        <v>392</v>
      </c>
      <c r="C101" s="105" t="s">
        <v>149</v>
      </c>
      <c r="D101" s="106">
        <v>80</v>
      </c>
      <c r="H101" s="108">
        <v>3</v>
      </c>
      <c r="I101" s="105" t="s">
        <v>149</v>
      </c>
      <c r="L101" s="108">
        <v>100</v>
      </c>
      <c r="M101" s="103">
        <v>2.58</v>
      </c>
      <c r="N101" s="108">
        <v>3</v>
      </c>
      <c r="O101" s="106">
        <v>80</v>
      </c>
      <c r="P101" s="104" t="s">
        <v>392</v>
      </c>
    </row>
    <row r="102" spans="1:16" ht="16.5" thickBot="1">
      <c r="A102" s="103">
        <v>2.57</v>
      </c>
      <c r="B102" s="104" t="s">
        <v>393</v>
      </c>
      <c r="C102" s="105" t="s">
        <v>149</v>
      </c>
      <c r="D102" s="106">
        <v>80</v>
      </c>
      <c r="H102" s="108">
        <v>3</v>
      </c>
      <c r="I102" s="105" t="s">
        <v>149</v>
      </c>
      <c r="L102" s="102">
        <v>101</v>
      </c>
      <c r="M102" s="103">
        <v>2.57</v>
      </c>
      <c r="N102" s="108">
        <v>3</v>
      </c>
      <c r="O102" s="106">
        <v>80</v>
      </c>
      <c r="P102" s="104" t="s">
        <v>393</v>
      </c>
    </row>
    <row r="103" spans="1:16" ht="16.5" thickBot="1">
      <c r="A103" s="103">
        <v>2.3199999999999998</v>
      </c>
      <c r="B103" s="104" t="s">
        <v>394</v>
      </c>
      <c r="C103" s="105" t="s">
        <v>149</v>
      </c>
      <c r="D103" s="106">
        <v>80</v>
      </c>
      <c r="H103" s="108">
        <v>3</v>
      </c>
      <c r="I103" s="105" t="s">
        <v>149</v>
      </c>
      <c r="L103" s="102">
        <v>102</v>
      </c>
      <c r="M103" s="103">
        <v>2.3199999999999998</v>
      </c>
      <c r="N103" s="108">
        <v>3</v>
      </c>
      <c r="O103" s="106">
        <v>80</v>
      </c>
      <c r="P103" s="104" t="s">
        <v>394</v>
      </c>
    </row>
    <row r="104" spans="1:16" ht="16.5" thickBot="1">
      <c r="A104" s="103">
        <v>2.2999999999999998</v>
      </c>
      <c r="B104" s="104" t="s">
        <v>395</v>
      </c>
      <c r="C104" s="105" t="s">
        <v>149</v>
      </c>
      <c r="D104" s="106">
        <v>80</v>
      </c>
      <c r="H104" s="108">
        <v>3</v>
      </c>
      <c r="I104" s="105" t="s">
        <v>149</v>
      </c>
      <c r="L104" s="108">
        <v>103</v>
      </c>
      <c r="M104" s="103">
        <v>2.2999999999999998</v>
      </c>
      <c r="N104" s="108">
        <v>3</v>
      </c>
      <c r="O104" s="106">
        <v>80</v>
      </c>
      <c r="P104" s="104" t="s">
        <v>395</v>
      </c>
    </row>
    <row r="105" spans="1:16" ht="16.5" thickBot="1">
      <c r="A105" s="103">
        <v>2.34</v>
      </c>
      <c r="B105" s="104" t="s">
        <v>396</v>
      </c>
      <c r="C105" s="105" t="s">
        <v>149</v>
      </c>
      <c r="D105" s="106">
        <v>80</v>
      </c>
      <c r="H105" s="108">
        <v>3</v>
      </c>
      <c r="I105" s="105" t="s">
        <v>149</v>
      </c>
      <c r="L105" s="108">
        <v>104</v>
      </c>
      <c r="M105" s="103">
        <v>2.34</v>
      </c>
      <c r="N105" s="108">
        <v>3</v>
      </c>
      <c r="O105" s="106">
        <v>80</v>
      </c>
      <c r="P105" s="104" t="s">
        <v>396</v>
      </c>
    </row>
    <row r="106" spans="1:16" ht="16.5" thickBot="1">
      <c r="A106" s="103">
        <v>1.22</v>
      </c>
      <c r="B106" s="104" t="s">
        <v>397</v>
      </c>
      <c r="C106" s="107" t="s">
        <v>299</v>
      </c>
      <c r="D106" s="106">
        <v>0.05</v>
      </c>
      <c r="H106" s="108">
        <v>3</v>
      </c>
      <c r="I106" s="105" t="s">
        <v>149</v>
      </c>
      <c r="L106" s="108">
        <v>105</v>
      </c>
      <c r="M106" s="103">
        <v>1.22</v>
      </c>
      <c r="N106" s="108">
        <v>2</v>
      </c>
      <c r="O106" s="106">
        <v>0.05</v>
      </c>
      <c r="P106" s="104" t="s">
        <v>397</v>
      </c>
    </row>
    <row r="107" spans="1:16" ht="16.5" thickBot="1">
      <c r="A107" s="103">
        <v>5.3</v>
      </c>
      <c r="B107" s="104" t="s">
        <v>287</v>
      </c>
      <c r="C107" s="105" t="s">
        <v>149</v>
      </c>
      <c r="D107" s="106">
        <v>2495</v>
      </c>
      <c r="H107" s="108">
        <v>3</v>
      </c>
      <c r="I107" s="105" t="s">
        <v>149</v>
      </c>
      <c r="L107" s="102">
        <v>106</v>
      </c>
      <c r="M107" s="103">
        <v>5.3</v>
      </c>
      <c r="N107" s="108">
        <v>3</v>
      </c>
      <c r="O107" s="106">
        <v>2495</v>
      </c>
      <c r="P107" s="104" t="s">
        <v>287</v>
      </c>
    </row>
    <row r="108" spans="1:16" ht="16.5" thickBot="1">
      <c r="A108" s="103">
        <v>2.39</v>
      </c>
      <c r="B108" s="104" t="s">
        <v>398</v>
      </c>
      <c r="C108" s="105" t="s">
        <v>149</v>
      </c>
      <c r="D108" s="106">
        <v>115</v>
      </c>
      <c r="H108" s="108">
        <v>3</v>
      </c>
      <c r="I108" s="105" t="s">
        <v>149</v>
      </c>
      <c r="L108" s="102">
        <v>107</v>
      </c>
      <c r="M108" s="103">
        <v>2.39</v>
      </c>
      <c r="N108" s="108">
        <v>3</v>
      </c>
      <c r="O108" s="106">
        <v>115</v>
      </c>
      <c r="P108" s="104" t="s">
        <v>398</v>
      </c>
    </row>
    <row r="109" spans="1:16" ht="16.5" thickBot="1">
      <c r="A109" s="103">
        <v>1.28</v>
      </c>
      <c r="B109" s="104" t="s">
        <v>399</v>
      </c>
      <c r="C109" s="105" t="s">
        <v>149</v>
      </c>
      <c r="D109" s="106">
        <v>20</v>
      </c>
      <c r="H109" s="108">
        <v>3</v>
      </c>
      <c r="I109" s="105" t="s">
        <v>149</v>
      </c>
      <c r="L109" s="108">
        <v>108</v>
      </c>
      <c r="M109" s="103">
        <v>1.28</v>
      </c>
      <c r="N109" s="108">
        <v>3</v>
      </c>
      <c r="O109" s="106">
        <v>20</v>
      </c>
      <c r="P109" s="104" t="s">
        <v>399</v>
      </c>
    </row>
    <row r="110" spans="1:16" ht="16.5" thickBot="1">
      <c r="A110" s="103">
        <v>2.27</v>
      </c>
      <c r="B110" s="104" t="s">
        <v>206</v>
      </c>
      <c r="C110" s="105" t="s">
        <v>149</v>
      </c>
      <c r="D110" s="106">
        <v>4.4000000000000004</v>
      </c>
      <c r="H110" s="108">
        <v>3</v>
      </c>
      <c r="I110" s="105" t="s">
        <v>149</v>
      </c>
      <c r="L110" s="108">
        <v>109</v>
      </c>
      <c r="M110" s="103">
        <v>2.27</v>
      </c>
      <c r="N110" s="108">
        <v>3</v>
      </c>
      <c r="O110" s="106">
        <v>4.4000000000000004</v>
      </c>
      <c r="P110" s="104" t="s">
        <v>206</v>
      </c>
    </row>
    <row r="111" spans="1:16" ht="16.5" thickBot="1">
      <c r="A111" s="103">
        <v>2.2799999999999998</v>
      </c>
      <c r="B111" s="104" t="s">
        <v>400</v>
      </c>
      <c r="C111" s="105" t="s">
        <v>149</v>
      </c>
      <c r="D111" s="106">
        <v>5</v>
      </c>
      <c r="H111" s="108">
        <v>3</v>
      </c>
      <c r="I111" s="105" t="s">
        <v>149</v>
      </c>
      <c r="L111" s="108">
        <v>110</v>
      </c>
      <c r="M111" s="103">
        <v>2.2799999999999998</v>
      </c>
      <c r="N111" s="108">
        <v>3</v>
      </c>
      <c r="O111" s="106">
        <v>5</v>
      </c>
      <c r="P111" s="104" t="s">
        <v>400</v>
      </c>
    </row>
    <row r="112" spans="1:16" ht="16.5" thickBot="1">
      <c r="A112" s="103">
        <v>3.2</v>
      </c>
      <c r="B112" s="104" t="s">
        <v>401</v>
      </c>
      <c r="C112" s="105" t="s">
        <v>149</v>
      </c>
      <c r="D112" s="106">
        <v>5</v>
      </c>
      <c r="H112" s="108">
        <v>3</v>
      </c>
      <c r="I112" s="105" t="s">
        <v>149</v>
      </c>
      <c r="L112" s="102">
        <v>111</v>
      </c>
      <c r="M112" s="103">
        <v>3.2</v>
      </c>
      <c r="N112" s="108">
        <v>3</v>
      </c>
      <c r="O112" s="106">
        <v>5</v>
      </c>
      <c r="P112" s="104" t="s">
        <v>401</v>
      </c>
    </row>
    <row r="113" spans="1:16" ht="16.5" thickBot="1">
      <c r="A113" s="103">
        <v>2.36</v>
      </c>
      <c r="B113" s="104" t="s">
        <v>402</v>
      </c>
      <c r="C113" s="105" t="s">
        <v>149</v>
      </c>
      <c r="D113" s="106">
        <v>380</v>
      </c>
      <c r="H113" s="108">
        <v>3</v>
      </c>
      <c r="I113" s="105" t="s">
        <v>149</v>
      </c>
      <c r="L113" s="102">
        <v>112</v>
      </c>
      <c r="M113" s="103">
        <v>2.36</v>
      </c>
      <c r="N113" s="108">
        <v>3</v>
      </c>
      <c r="O113" s="106">
        <v>380</v>
      </c>
      <c r="P113" s="104" t="s">
        <v>402</v>
      </c>
    </row>
    <row r="114" spans="1:16" ht="16.5" thickBot="1">
      <c r="A114" s="103">
        <v>2.38</v>
      </c>
      <c r="B114" s="104" t="s">
        <v>403</v>
      </c>
      <c r="C114" s="105" t="s">
        <v>149</v>
      </c>
      <c r="D114" s="106">
        <v>5</v>
      </c>
      <c r="H114" s="108">
        <v>3</v>
      </c>
      <c r="I114" s="105" t="s">
        <v>149</v>
      </c>
      <c r="L114" s="108">
        <v>113</v>
      </c>
      <c r="M114" s="103">
        <v>2.38</v>
      </c>
      <c r="N114" s="108">
        <v>3</v>
      </c>
      <c r="O114" s="106">
        <v>5</v>
      </c>
      <c r="P114" s="104" t="s">
        <v>403</v>
      </c>
    </row>
    <row r="115" spans="1:16" ht="16.5" thickBot="1">
      <c r="A115" s="103">
        <v>2.13</v>
      </c>
      <c r="B115" s="104" t="s">
        <v>404</v>
      </c>
      <c r="C115" s="105" t="s">
        <v>297</v>
      </c>
      <c r="D115" s="106">
        <v>300</v>
      </c>
      <c r="H115" s="108">
        <v>3</v>
      </c>
      <c r="I115" s="105" t="s">
        <v>149</v>
      </c>
      <c r="L115" s="108">
        <v>114</v>
      </c>
      <c r="M115" s="103">
        <v>2.13</v>
      </c>
      <c r="N115" s="108">
        <v>1</v>
      </c>
      <c r="O115" s="106">
        <v>300</v>
      </c>
      <c r="P115" s="104" t="s">
        <v>404</v>
      </c>
    </row>
    <row r="116" spans="1:16" ht="16.5" thickBot="1">
      <c r="A116" s="103">
        <v>2.1</v>
      </c>
      <c r="B116" s="104" t="s">
        <v>405</v>
      </c>
      <c r="C116" s="105" t="s">
        <v>297</v>
      </c>
      <c r="D116" s="106">
        <v>100</v>
      </c>
      <c r="H116" s="108">
        <v>3</v>
      </c>
      <c r="I116" s="105" t="s">
        <v>149</v>
      </c>
      <c r="L116" s="108">
        <v>115</v>
      </c>
      <c r="M116" s="103">
        <v>2.1</v>
      </c>
      <c r="N116" s="108">
        <v>1</v>
      </c>
      <c r="O116" s="106">
        <v>100</v>
      </c>
      <c r="P116" s="104" t="s">
        <v>405</v>
      </c>
    </row>
    <row r="117" spans="1:16" ht="16.5" thickBot="1">
      <c r="A117" s="103">
        <v>2.11</v>
      </c>
      <c r="B117" s="104" t="s">
        <v>406</v>
      </c>
      <c r="C117" s="105" t="s">
        <v>297</v>
      </c>
      <c r="D117" s="106">
        <v>200</v>
      </c>
      <c r="H117" s="108">
        <v>1</v>
      </c>
      <c r="I117" s="105" t="s">
        <v>297</v>
      </c>
      <c r="L117" s="102">
        <v>116</v>
      </c>
      <c r="M117" s="103">
        <v>2.11</v>
      </c>
      <c r="N117" s="108">
        <v>1</v>
      </c>
      <c r="O117" s="106">
        <v>200</v>
      </c>
      <c r="P117" s="104" t="s">
        <v>406</v>
      </c>
    </row>
    <row r="118" spans="1:16" ht="16.5" thickBot="1">
      <c r="A118" s="103">
        <v>2.8</v>
      </c>
      <c r="B118" s="104" t="s">
        <v>407</v>
      </c>
      <c r="C118" s="105" t="s">
        <v>297</v>
      </c>
      <c r="D118" s="106">
        <v>100</v>
      </c>
      <c r="H118" s="108">
        <v>3</v>
      </c>
      <c r="I118" s="105" t="s">
        <v>149</v>
      </c>
      <c r="L118" s="102">
        <v>117</v>
      </c>
      <c r="M118" s="103">
        <v>2.8</v>
      </c>
      <c r="N118" s="108">
        <v>1</v>
      </c>
      <c r="O118" s="106">
        <v>100</v>
      </c>
      <c r="P118" s="104" t="s">
        <v>407</v>
      </c>
    </row>
    <row r="119" spans="1:16" ht="16.5" thickBot="1">
      <c r="A119" s="103">
        <v>2.5099999999999998</v>
      </c>
      <c r="B119" s="104" t="s">
        <v>408</v>
      </c>
      <c r="C119" s="105" t="s">
        <v>149</v>
      </c>
      <c r="D119" s="106">
        <v>280</v>
      </c>
      <c r="H119" s="108">
        <v>1</v>
      </c>
      <c r="I119" s="105" t="s">
        <v>297</v>
      </c>
      <c r="L119" s="108">
        <v>118</v>
      </c>
      <c r="M119" s="103">
        <v>2.5099999999999998</v>
      </c>
      <c r="N119" s="108">
        <v>3</v>
      </c>
      <c r="O119" s="106">
        <v>280</v>
      </c>
      <c r="P119" s="104" t="s">
        <v>408</v>
      </c>
    </row>
    <row r="120" spans="1:16" ht="16.5" thickBot="1">
      <c r="A120" s="103">
        <v>2.9</v>
      </c>
      <c r="B120" s="104" t="s">
        <v>409</v>
      </c>
      <c r="C120" s="105" t="s">
        <v>297</v>
      </c>
      <c r="D120" s="106">
        <v>300</v>
      </c>
      <c r="H120" s="108">
        <v>1</v>
      </c>
      <c r="I120" s="105" t="s">
        <v>297</v>
      </c>
      <c r="L120" s="108">
        <v>119</v>
      </c>
      <c r="M120" s="103">
        <v>2.9</v>
      </c>
      <c r="N120" s="108">
        <v>1</v>
      </c>
      <c r="O120" s="106">
        <v>300</v>
      </c>
      <c r="P120" s="104" t="s">
        <v>409</v>
      </c>
    </row>
    <row r="121" spans="1:16" ht="16.5" thickBot="1">
      <c r="A121" s="103">
        <v>2.12</v>
      </c>
      <c r="B121" s="104" t="s">
        <v>410</v>
      </c>
      <c r="C121" s="105" t="s">
        <v>297</v>
      </c>
      <c r="D121" s="106">
        <v>100</v>
      </c>
      <c r="H121" s="108">
        <v>3</v>
      </c>
      <c r="I121" s="105" t="s">
        <v>149</v>
      </c>
      <c r="L121" s="108">
        <v>120</v>
      </c>
      <c r="M121" s="103">
        <v>2.12</v>
      </c>
      <c r="N121" s="108">
        <v>1</v>
      </c>
      <c r="O121" s="106">
        <v>100</v>
      </c>
      <c r="P121" s="104" t="s">
        <v>410</v>
      </c>
    </row>
    <row r="122" spans="1:16" ht="16.5" thickBot="1">
      <c r="A122" s="103">
        <v>2.52</v>
      </c>
      <c r="B122" s="104" t="s">
        <v>411</v>
      </c>
      <c r="C122" s="105" t="s">
        <v>149</v>
      </c>
      <c r="D122" s="106">
        <v>280</v>
      </c>
      <c r="H122" s="108">
        <v>3</v>
      </c>
      <c r="I122" s="105" t="s">
        <v>149</v>
      </c>
      <c r="L122" s="102">
        <v>121</v>
      </c>
      <c r="M122" s="103">
        <v>2.52</v>
      </c>
      <c r="N122" s="108">
        <v>3</v>
      </c>
      <c r="O122" s="106">
        <v>280</v>
      </c>
      <c r="P122" s="104" t="s">
        <v>411</v>
      </c>
    </row>
    <row r="123" spans="1:16" ht="16.5" thickBot="1">
      <c r="A123" s="103">
        <v>2.48</v>
      </c>
      <c r="B123" s="104" t="s">
        <v>412</v>
      </c>
      <c r="C123" s="105" t="s">
        <v>149</v>
      </c>
      <c r="D123" s="106">
        <v>0.3</v>
      </c>
      <c r="H123" s="108">
        <v>2</v>
      </c>
      <c r="I123" s="107" t="s">
        <v>299</v>
      </c>
      <c r="L123" s="102">
        <v>122</v>
      </c>
      <c r="M123" s="103">
        <v>2.48</v>
      </c>
      <c r="N123" s="108">
        <v>3</v>
      </c>
      <c r="O123" s="106">
        <v>0.3</v>
      </c>
      <c r="P123" s="104" t="s">
        <v>412</v>
      </c>
    </row>
    <row r="124" spans="1:16" ht="16.5" thickBot="1">
      <c r="A124" s="103">
        <v>2.4900000000000002</v>
      </c>
      <c r="B124" s="104" t="s">
        <v>413</v>
      </c>
      <c r="C124" s="105" t="s">
        <v>149</v>
      </c>
      <c r="D124" s="106">
        <v>0.3</v>
      </c>
      <c r="H124" s="108">
        <v>2</v>
      </c>
      <c r="I124" s="107" t="s">
        <v>299</v>
      </c>
      <c r="L124" s="108">
        <v>123</v>
      </c>
      <c r="M124" s="103">
        <v>2.4900000000000002</v>
      </c>
      <c r="N124" s="108">
        <v>3</v>
      </c>
      <c r="O124" s="106">
        <v>0.3</v>
      </c>
      <c r="P124" s="104" t="s">
        <v>413</v>
      </c>
    </row>
    <row r="125" spans="1:16" ht="16.5" thickBot="1">
      <c r="A125" s="103">
        <v>3.1</v>
      </c>
      <c r="B125" s="104" t="s">
        <v>414</v>
      </c>
      <c r="C125" s="105" t="s">
        <v>149</v>
      </c>
      <c r="D125" s="106">
        <v>250</v>
      </c>
      <c r="H125" s="108">
        <v>1</v>
      </c>
      <c r="I125" s="107" t="s">
        <v>297</v>
      </c>
      <c r="L125" s="108">
        <v>124</v>
      </c>
      <c r="M125" s="103">
        <v>3.1</v>
      </c>
      <c r="N125" s="108">
        <v>3</v>
      </c>
      <c r="O125" s="106">
        <v>250</v>
      </c>
      <c r="P125" s="104" t="s">
        <v>414</v>
      </c>
    </row>
    <row r="126" spans="1:16" ht="16.5" thickBot="1">
      <c r="A126" s="103">
        <v>3.17</v>
      </c>
      <c r="B126" s="104" t="s">
        <v>160</v>
      </c>
      <c r="C126" s="105" t="s">
        <v>149</v>
      </c>
      <c r="D126" s="106">
        <v>10</v>
      </c>
      <c r="H126" s="108">
        <v>1</v>
      </c>
      <c r="I126" s="107" t="s">
        <v>297</v>
      </c>
      <c r="L126" s="108">
        <v>125</v>
      </c>
      <c r="M126" s="103">
        <v>3.17</v>
      </c>
      <c r="N126" s="108">
        <v>3</v>
      </c>
      <c r="O126" s="106">
        <v>10</v>
      </c>
      <c r="P126" s="104" t="s">
        <v>160</v>
      </c>
    </row>
    <row r="127" spans="1:16" ht="16.5" thickBot="1">
      <c r="A127" s="103">
        <v>3.7</v>
      </c>
      <c r="B127" s="104" t="s">
        <v>415</v>
      </c>
      <c r="C127" s="105" t="s">
        <v>149</v>
      </c>
      <c r="D127" s="106">
        <v>270</v>
      </c>
      <c r="H127" s="108">
        <v>2</v>
      </c>
      <c r="I127" s="107" t="s">
        <v>299</v>
      </c>
      <c r="L127" s="102">
        <v>126</v>
      </c>
      <c r="M127" s="103">
        <v>3.7</v>
      </c>
      <c r="N127" s="108">
        <v>3</v>
      </c>
      <c r="O127" s="106">
        <v>270</v>
      </c>
      <c r="P127" s="104" t="s">
        <v>415</v>
      </c>
    </row>
    <row r="128" spans="1:16" ht="16.5" thickBot="1">
      <c r="A128" s="103">
        <v>3.8</v>
      </c>
      <c r="B128" s="104" t="s">
        <v>416</v>
      </c>
      <c r="C128" s="105" t="s">
        <v>149</v>
      </c>
      <c r="D128" s="106">
        <v>150</v>
      </c>
      <c r="H128" s="108">
        <v>2</v>
      </c>
      <c r="I128" s="107" t="s">
        <v>35</v>
      </c>
      <c r="L128" s="102">
        <v>127</v>
      </c>
      <c r="M128" s="103">
        <v>3.8</v>
      </c>
      <c r="N128" s="108">
        <v>3</v>
      </c>
      <c r="O128" s="106">
        <v>150</v>
      </c>
      <c r="P128" s="104" t="s">
        <v>416</v>
      </c>
    </row>
    <row r="129" spans="1:16" ht="16.5" thickBot="1">
      <c r="A129" s="103">
        <v>3.5</v>
      </c>
      <c r="B129" s="104" t="s">
        <v>417</v>
      </c>
      <c r="C129" s="105" t="s">
        <v>149</v>
      </c>
      <c r="D129" s="106">
        <v>950</v>
      </c>
      <c r="H129" s="108">
        <v>1</v>
      </c>
      <c r="I129" s="105" t="s">
        <v>297</v>
      </c>
      <c r="L129" s="108">
        <v>128</v>
      </c>
      <c r="M129" s="103">
        <v>3.5</v>
      </c>
      <c r="N129" s="108">
        <v>3</v>
      </c>
      <c r="O129" s="106">
        <v>950</v>
      </c>
      <c r="P129" s="104" t="s">
        <v>417</v>
      </c>
    </row>
    <row r="130" spans="1:16" ht="16.5" thickBot="1">
      <c r="A130" s="103">
        <v>3.6</v>
      </c>
      <c r="B130" s="104" t="s">
        <v>418</v>
      </c>
      <c r="C130" s="105" t="s">
        <v>149</v>
      </c>
      <c r="D130" s="106">
        <v>510</v>
      </c>
      <c r="H130" s="108">
        <v>1</v>
      </c>
      <c r="I130" s="105" t="s">
        <v>297</v>
      </c>
      <c r="L130" s="108">
        <v>129</v>
      </c>
      <c r="M130" s="103">
        <v>3.6</v>
      </c>
      <c r="N130" s="108">
        <v>3</v>
      </c>
      <c r="O130" s="106">
        <v>510</v>
      </c>
      <c r="P130" s="104" t="s">
        <v>418</v>
      </c>
    </row>
    <row r="131" spans="1:16" ht="16.5" thickBot="1">
      <c r="A131" s="103">
        <v>3.13</v>
      </c>
      <c r="B131" s="104" t="s">
        <v>419</v>
      </c>
      <c r="C131" s="105" t="s">
        <v>149</v>
      </c>
      <c r="D131" s="106">
        <v>120</v>
      </c>
      <c r="H131" s="108">
        <v>3</v>
      </c>
      <c r="I131" s="105" t="s">
        <v>149</v>
      </c>
      <c r="L131" s="108">
        <v>130</v>
      </c>
      <c r="M131" s="103">
        <v>3.13</v>
      </c>
      <c r="N131" s="108">
        <v>3</v>
      </c>
      <c r="O131" s="106">
        <v>120</v>
      </c>
      <c r="P131" s="104" t="s">
        <v>419</v>
      </c>
    </row>
    <row r="132" spans="1:16" ht="16.5" thickBot="1">
      <c r="A132" s="103">
        <v>3.14</v>
      </c>
      <c r="B132" s="104" t="s">
        <v>420</v>
      </c>
      <c r="C132" s="105" t="s">
        <v>149</v>
      </c>
      <c r="D132" s="106">
        <v>200</v>
      </c>
      <c r="H132" s="108">
        <v>1</v>
      </c>
      <c r="I132" s="105" t="s">
        <v>297</v>
      </c>
      <c r="L132" s="102">
        <v>131</v>
      </c>
      <c r="M132" s="103">
        <v>3.14</v>
      </c>
      <c r="N132" s="108">
        <v>3</v>
      </c>
      <c r="O132" s="106">
        <v>200</v>
      </c>
      <c r="P132" s="104" t="s">
        <v>420</v>
      </c>
    </row>
    <row r="133" spans="1:16" ht="16.5" thickBot="1">
      <c r="A133" s="103">
        <v>3.15</v>
      </c>
      <c r="B133" s="104" t="s">
        <v>421</v>
      </c>
      <c r="C133" s="105" t="s">
        <v>149</v>
      </c>
      <c r="D133" s="106">
        <v>50</v>
      </c>
      <c r="H133" s="108">
        <v>1</v>
      </c>
      <c r="I133" s="105" t="s">
        <v>297</v>
      </c>
      <c r="L133" s="102">
        <v>132</v>
      </c>
      <c r="M133" s="103">
        <v>3.15</v>
      </c>
      <c r="N133" s="108">
        <v>3</v>
      </c>
      <c r="O133" s="106">
        <v>50</v>
      </c>
      <c r="P133" s="104" t="s">
        <v>421</v>
      </c>
    </row>
    <row r="134" spans="1:16" ht="16.5" thickBot="1">
      <c r="A134" s="103">
        <v>3.16</v>
      </c>
      <c r="B134" s="104" t="s">
        <v>422</v>
      </c>
      <c r="C134" s="105" t="s">
        <v>149</v>
      </c>
      <c r="D134" s="106">
        <v>130</v>
      </c>
      <c r="H134" s="108">
        <v>3</v>
      </c>
      <c r="I134" s="105" t="s">
        <v>149</v>
      </c>
      <c r="L134" s="108">
        <v>133</v>
      </c>
      <c r="M134" s="103">
        <v>3.16</v>
      </c>
      <c r="N134" s="108">
        <v>3</v>
      </c>
      <c r="O134" s="106">
        <v>130</v>
      </c>
      <c r="P134" s="104" t="s">
        <v>422</v>
      </c>
    </row>
    <row r="135" spans="1:16" ht="16.5" thickBot="1">
      <c r="A135" s="103">
        <v>3.4</v>
      </c>
      <c r="B135" s="104" t="s">
        <v>423</v>
      </c>
      <c r="C135" s="105" t="s">
        <v>149</v>
      </c>
      <c r="D135" s="106">
        <v>300</v>
      </c>
      <c r="H135" s="108">
        <v>3</v>
      </c>
      <c r="I135" s="105" t="s">
        <v>149</v>
      </c>
      <c r="L135" s="108">
        <v>134</v>
      </c>
      <c r="M135" s="103">
        <v>3.4</v>
      </c>
      <c r="N135" s="108">
        <v>3</v>
      </c>
      <c r="O135" s="106">
        <v>300</v>
      </c>
      <c r="P135" s="104" t="s">
        <v>423</v>
      </c>
    </row>
    <row r="136" spans="1:16" ht="16.5" thickBot="1">
      <c r="A136" s="103">
        <v>3.9</v>
      </c>
      <c r="B136" s="104" t="s">
        <v>424</v>
      </c>
      <c r="C136" s="105" t="s">
        <v>149</v>
      </c>
      <c r="D136" s="106">
        <v>300</v>
      </c>
      <c r="H136" s="108">
        <v>3</v>
      </c>
      <c r="I136" s="105" t="s">
        <v>149</v>
      </c>
      <c r="L136" s="108">
        <v>135</v>
      </c>
      <c r="M136" s="103">
        <v>3.9</v>
      </c>
      <c r="N136" s="108">
        <v>3</v>
      </c>
      <c r="O136" s="106">
        <v>300</v>
      </c>
      <c r="P136" s="104" t="s">
        <v>424</v>
      </c>
    </row>
    <row r="137" spans="1:16" ht="16.5" thickBot="1">
      <c r="A137" s="103">
        <v>3.1</v>
      </c>
      <c r="B137" s="104" t="s">
        <v>425</v>
      </c>
      <c r="C137" s="105" t="s">
        <v>149</v>
      </c>
      <c r="D137" s="106">
        <v>300</v>
      </c>
      <c r="H137" s="108">
        <v>3</v>
      </c>
      <c r="I137" s="105" t="s">
        <v>149</v>
      </c>
      <c r="L137" s="102">
        <v>136</v>
      </c>
      <c r="M137" s="103">
        <v>3.1</v>
      </c>
      <c r="N137" s="108">
        <v>3</v>
      </c>
      <c r="O137" s="106">
        <v>300</v>
      </c>
      <c r="P137" s="104" t="s">
        <v>425</v>
      </c>
    </row>
    <row r="138" spans="1:16" ht="16.5" thickBot="1">
      <c r="A138" s="103">
        <v>3.24</v>
      </c>
      <c r="B138" s="104" t="s">
        <v>426</v>
      </c>
      <c r="C138" s="105" t="s">
        <v>149</v>
      </c>
      <c r="D138" s="106">
        <v>200</v>
      </c>
      <c r="H138" s="108">
        <v>3</v>
      </c>
      <c r="I138" s="105" t="s">
        <v>149</v>
      </c>
      <c r="L138" s="102">
        <v>137</v>
      </c>
      <c r="M138" s="103">
        <v>3.24</v>
      </c>
      <c r="N138" s="108">
        <v>3</v>
      </c>
      <c r="O138" s="106">
        <v>200</v>
      </c>
      <c r="P138" s="104" t="s">
        <v>426</v>
      </c>
    </row>
    <row r="139" spans="1:16" ht="16.5" thickBot="1">
      <c r="A139" s="103">
        <v>3.12</v>
      </c>
      <c r="B139" s="104" t="s">
        <v>427</v>
      </c>
      <c r="C139" s="105" t="s">
        <v>149</v>
      </c>
      <c r="D139" s="106">
        <v>10</v>
      </c>
      <c r="H139" s="108">
        <v>3</v>
      </c>
      <c r="I139" s="105" t="s">
        <v>149</v>
      </c>
      <c r="L139" s="108">
        <v>138</v>
      </c>
      <c r="M139" s="103">
        <v>3.12</v>
      </c>
      <c r="N139" s="108">
        <v>3</v>
      </c>
      <c r="O139" s="106">
        <v>10</v>
      </c>
      <c r="P139" s="104" t="s">
        <v>427</v>
      </c>
    </row>
    <row r="140" spans="1:16" ht="16.5" thickBot="1">
      <c r="A140" s="103">
        <v>3.11</v>
      </c>
      <c r="B140" s="104" t="s">
        <v>428</v>
      </c>
      <c r="C140" s="105" t="s">
        <v>149</v>
      </c>
      <c r="D140" s="106">
        <v>130</v>
      </c>
      <c r="H140" s="108">
        <v>3</v>
      </c>
      <c r="I140" s="105" t="s">
        <v>149</v>
      </c>
      <c r="L140" s="108">
        <v>139</v>
      </c>
      <c r="M140" s="103">
        <v>3.11</v>
      </c>
      <c r="N140" s="108">
        <v>3</v>
      </c>
      <c r="O140" s="106">
        <v>130</v>
      </c>
      <c r="P140" s="104" t="s">
        <v>428</v>
      </c>
    </row>
    <row r="141" spans="1:16" ht="16.5" thickBot="1">
      <c r="H141" s="108">
        <v>3</v>
      </c>
      <c r="I141" s="105" t="s">
        <v>149</v>
      </c>
    </row>
    <row r="142" spans="1:16" ht="16.5" thickBot="1">
      <c r="H142" s="108">
        <v>3</v>
      </c>
      <c r="I142" s="105" t="s">
        <v>149</v>
      </c>
    </row>
    <row r="143" spans="1:16" ht="16.5" thickBot="1">
      <c r="H143" s="108">
        <v>3</v>
      </c>
      <c r="I143" s="105" t="s">
        <v>149</v>
      </c>
    </row>
    <row r="144" spans="1:16" ht="16.5" thickBot="1">
      <c r="H144" s="108">
        <v>4</v>
      </c>
      <c r="I144" s="105" t="s">
        <v>346</v>
      </c>
    </row>
    <row r="145" spans="8:9" ht="16.5" thickBot="1">
      <c r="H145" s="108">
        <v>1</v>
      </c>
      <c r="I145" s="105" t="s">
        <v>297</v>
      </c>
    </row>
    <row r="146" spans="8:9" ht="16.5" thickBot="1">
      <c r="H146" s="108">
        <v>1</v>
      </c>
      <c r="I146" s="105" t="s">
        <v>297</v>
      </c>
    </row>
    <row r="147" spans="8:9" ht="16.5" thickBot="1">
      <c r="H147" s="108">
        <v>5</v>
      </c>
      <c r="I147" s="105" t="s">
        <v>349</v>
      </c>
    </row>
    <row r="148" spans="8:9" ht="16.5" thickBot="1">
      <c r="H148" s="108">
        <v>1</v>
      </c>
      <c r="I148" s="105" t="s">
        <v>297</v>
      </c>
    </row>
    <row r="149" spans="8:9" ht="16.5" thickBot="1">
      <c r="H149" s="108">
        <v>3</v>
      </c>
      <c r="I149" s="105" t="s">
        <v>149</v>
      </c>
    </row>
    <row r="150" spans="8:9" ht="16.5" thickBot="1">
      <c r="H150" s="108">
        <v>1</v>
      </c>
      <c r="I150" s="105" t="s">
        <v>297</v>
      </c>
    </row>
    <row r="151" spans="8:9" ht="16.5" thickBot="1">
      <c r="H151" s="108">
        <v>3</v>
      </c>
      <c r="I151" s="105" t="s">
        <v>149</v>
      </c>
    </row>
    <row r="152" spans="8:9" ht="16.5" thickBot="1">
      <c r="H152" s="108">
        <v>1</v>
      </c>
      <c r="I152" s="105" t="s">
        <v>297</v>
      </c>
    </row>
    <row r="153" spans="8:9" ht="16.5" thickBot="1">
      <c r="H153" s="108">
        <v>1</v>
      </c>
      <c r="I153" s="105" t="s">
        <v>297</v>
      </c>
    </row>
    <row r="154" spans="8:9" ht="16.5" thickBot="1">
      <c r="H154" s="108">
        <v>3</v>
      </c>
      <c r="I154" s="105" t="s">
        <v>149</v>
      </c>
    </row>
    <row r="155" spans="8:9" ht="16.5" thickBot="1">
      <c r="H155" s="108">
        <v>3</v>
      </c>
      <c r="I155" s="105" t="s">
        <v>149</v>
      </c>
    </row>
    <row r="156" spans="8:9" ht="16.5" thickBot="1">
      <c r="H156" s="108">
        <v>3</v>
      </c>
      <c r="I156" s="105" t="s">
        <v>149</v>
      </c>
    </row>
    <row r="157" spans="8:9" ht="16.5" thickBot="1">
      <c r="H157" s="108">
        <v>3</v>
      </c>
      <c r="I157" s="105" t="s">
        <v>149</v>
      </c>
    </row>
    <row r="158" spans="8:9" ht="16.5" thickBot="1">
      <c r="H158" s="108">
        <v>3</v>
      </c>
      <c r="I158" s="105" t="s">
        <v>149</v>
      </c>
    </row>
    <row r="159" spans="8:9" ht="16.5" thickBot="1">
      <c r="H159" s="108">
        <v>3</v>
      </c>
      <c r="I159" s="105" t="s">
        <v>149</v>
      </c>
    </row>
    <row r="160" spans="8:9" ht="16.5" thickBot="1">
      <c r="H160" s="108">
        <v>3</v>
      </c>
      <c r="I160" s="105" t="s">
        <v>149</v>
      </c>
    </row>
    <row r="161" spans="8:9" ht="16.5" thickBot="1">
      <c r="H161" s="108">
        <v>3</v>
      </c>
      <c r="I161" s="105" t="s">
        <v>149</v>
      </c>
    </row>
    <row r="162" spans="8:9" ht="16.5" thickBot="1">
      <c r="H162" s="108">
        <v>3</v>
      </c>
      <c r="I162" s="105" t="s">
        <v>149</v>
      </c>
    </row>
    <row r="163" spans="8:9" ht="16.5" thickBot="1">
      <c r="H163" s="108">
        <v>3</v>
      </c>
      <c r="I163" s="105" t="s">
        <v>149</v>
      </c>
    </row>
    <row r="164" spans="8:9" ht="16.5" thickBot="1">
      <c r="H164" s="108">
        <v>3</v>
      </c>
      <c r="I164" s="105" t="s">
        <v>149</v>
      </c>
    </row>
    <row r="165" spans="8:9" ht="16.5" thickBot="1">
      <c r="H165" s="108">
        <v>3</v>
      </c>
      <c r="I165" s="105" t="s">
        <v>149</v>
      </c>
    </row>
    <row r="166" spans="8:9" ht="16.5" thickBot="1">
      <c r="H166" s="108">
        <v>3</v>
      </c>
      <c r="I166" s="105" t="s">
        <v>149</v>
      </c>
    </row>
    <row r="167" spans="8:9" ht="16.5" thickBot="1">
      <c r="H167" s="108">
        <v>3</v>
      </c>
      <c r="I167" s="105" t="s">
        <v>149</v>
      </c>
    </row>
    <row r="168" spans="8:9" ht="16.5" thickBot="1">
      <c r="H168" s="108">
        <v>3</v>
      </c>
      <c r="I168" s="105" t="s">
        <v>149</v>
      </c>
    </row>
    <row r="169" spans="8:9" ht="16.5" thickBot="1">
      <c r="H169" s="108">
        <v>3</v>
      </c>
      <c r="I169" s="105" t="s">
        <v>149</v>
      </c>
    </row>
    <row r="170" spans="8:9" ht="16.5" thickBot="1">
      <c r="H170" s="108">
        <v>1</v>
      </c>
      <c r="I170" s="105" t="s">
        <v>297</v>
      </c>
    </row>
    <row r="171" spans="8:9" ht="16.5" thickBot="1">
      <c r="H171" s="108">
        <v>1</v>
      </c>
      <c r="I171" s="105" t="s">
        <v>297</v>
      </c>
    </row>
    <row r="172" spans="8:9" ht="16.5" thickBot="1">
      <c r="H172" s="108">
        <v>1</v>
      </c>
      <c r="I172" s="105" t="s">
        <v>297</v>
      </c>
    </row>
    <row r="173" spans="8:9" ht="16.5" thickBot="1">
      <c r="H173" s="108">
        <v>1</v>
      </c>
      <c r="I173" s="105" t="s">
        <v>297</v>
      </c>
    </row>
    <row r="174" spans="8:9" ht="16.5" thickBot="1">
      <c r="H174" s="108">
        <v>3</v>
      </c>
      <c r="I174" s="105" t="s">
        <v>149</v>
      </c>
    </row>
    <row r="175" spans="8:9" ht="16.5" thickBot="1">
      <c r="H175" s="108">
        <v>3</v>
      </c>
      <c r="I175" s="105" t="s">
        <v>149</v>
      </c>
    </row>
    <row r="176" spans="8:9" ht="16.5" thickBot="1">
      <c r="H176" s="108">
        <v>2</v>
      </c>
      <c r="I176" s="107" t="s">
        <v>299</v>
      </c>
    </row>
    <row r="177" spans="8:9" ht="16.5" thickBot="1">
      <c r="H177" s="108">
        <v>2</v>
      </c>
      <c r="I177" s="107" t="s">
        <v>299</v>
      </c>
    </row>
    <row r="178" spans="8:9" ht="16.5" thickBot="1">
      <c r="H178" s="108">
        <v>2</v>
      </c>
      <c r="I178" s="107" t="s">
        <v>299</v>
      </c>
    </row>
    <row r="179" spans="8:9" ht="16.5" thickBot="1">
      <c r="H179" s="108">
        <v>2</v>
      </c>
      <c r="I179" s="107" t="s">
        <v>299</v>
      </c>
    </row>
    <row r="180" spans="8:9" ht="16.5" thickBot="1">
      <c r="H180" s="108">
        <v>2</v>
      </c>
      <c r="I180" s="107" t="s">
        <v>299</v>
      </c>
    </row>
    <row r="181" spans="8:9" ht="16.5" thickBot="1">
      <c r="H181" s="108">
        <v>2</v>
      </c>
      <c r="I181" s="107" t="s">
        <v>299</v>
      </c>
    </row>
    <row r="182" spans="8:9" ht="16.5" thickBot="1">
      <c r="H182" s="108">
        <v>2</v>
      </c>
      <c r="I182" s="107" t="s">
        <v>299</v>
      </c>
    </row>
    <row r="183" spans="8:9" ht="16.5" thickBot="1">
      <c r="H183" s="108">
        <v>2</v>
      </c>
      <c r="I183" s="107" t="s">
        <v>299</v>
      </c>
    </row>
    <row r="184" spans="8:9" ht="16.5" thickBot="1">
      <c r="H184" s="108">
        <v>2</v>
      </c>
      <c r="I184" s="107" t="s">
        <v>299</v>
      </c>
    </row>
    <row r="185" spans="8:9" ht="16.5" thickBot="1">
      <c r="H185" s="108">
        <v>2</v>
      </c>
      <c r="I185" s="107" t="s">
        <v>299</v>
      </c>
    </row>
    <row r="186" spans="8:9" ht="16.5" thickBot="1">
      <c r="H186" s="108">
        <v>2</v>
      </c>
      <c r="I186" s="107" t="s">
        <v>299</v>
      </c>
    </row>
    <row r="187" spans="8:9" ht="16.5" thickBot="1">
      <c r="H187" s="108">
        <v>2</v>
      </c>
      <c r="I187" s="107" t="s">
        <v>299</v>
      </c>
    </row>
    <row r="188" spans="8:9" ht="16.5" thickBot="1">
      <c r="H188" s="108">
        <v>2</v>
      </c>
      <c r="I188" s="107" t="s">
        <v>299</v>
      </c>
    </row>
    <row r="189" spans="8:9" ht="16.5" thickBot="1">
      <c r="H189" s="108">
        <v>2</v>
      </c>
      <c r="I189" s="107" t="s">
        <v>299</v>
      </c>
    </row>
    <row r="190" spans="8:9" ht="16.5" thickBot="1">
      <c r="H190" s="108">
        <v>1</v>
      </c>
      <c r="I190" s="107" t="s">
        <v>297</v>
      </c>
    </row>
    <row r="191" spans="8:9" ht="16.5" thickBot="1">
      <c r="H191" s="108">
        <v>3</v>
      </c>
      <c r="I191" s="105" t="s">
        <v>149</v>
      </c>
    </row>
    <row r="192" spans="8:9" ht="16.5" thickBot="1">
      <c r="H192" s="108">
        <v>3</v>
      </c>
      <c r="I192" s="105" t="s">
        <v>149</v>
      </c>
    </row>
    <row r="193" spans="8:9" ht="16.5" thickBot="1">
      <c r="H193" s="108">
        <v>3</v>
      </c>
      <c r="I193" s="105" t="s">
        <v>149</v>
      </c>
    </row>
    <row r="194" spans="8:9" ht="16.5" thickBot="1">
      <c r="H194" s="108">
        <v>3</v>
      </c>
      <c r="I194" s="105" t="s">
        <v>149</v>
      </c>
    </row>
    <row r="195" spans="8:9" ht="16.5" thickBot="1">
      <c r="H195" s="108">
        <v>3</v>
      </c>
      <c r="I195" s="105" t="s">
        <v>149</v>
      </c>
    </row>
    <row r="196" spans="8:9" ht="16.5" thickBot="1">
      <c r="H196" s="108">
        <v>3</v>
      </c>
      <c r="I196" s="105" t="s">
        <v>149</v>
      </c>
    </row>
    <row r="197" spans="8:9" ht="16.5" thickBot="1">
      <c r="H197" s="108">
        <v>3</v>
      </c>
      <c r="I197" s="105" t="s">
        <v>149</v>
      </c>
    </row>
    <row r="198" spans="8:9" ht="16.5" thickBot="1">
      <c r="H198" s="108">
        <v>3</v>
      </c>
      <c r="I198" s="105" t="s">
        <v>149</v>
      </c>
    </row>
    <row r="199" spans="8:9" ht="16.5" thickBot="1">
      <c r="H199" s="108">
        <v>3</v>
      </c>
      <c r="I199" s="105" t="s">
        <v>149</v>
      </c>
    </row>
    <row r="200" spans="8:9" ht="16.5" thickBot="1">
      <c r="H200" s="108">
        <v>2</v>
      </c>
      <c r="I200" s="107" t="s">
        <v>299</v>
      </c>
    </row>
    <row r="201" spans="8:9" ht="16.5" thickBot="1">
      <c r="H201" s="108">
        <v>3</v>
      </c>
      <c r="I201" s="105" t="s">
        <v>149</v>
      </c>
    </row>
    <row r="202" spans="8:9" ht="16.5" thickBot="1">
      <c r="H202" s="108">
        <v>3</v>
      </c>
      <c r="I202" s="105" t="s">
        <v>149</v>
      </c>
    </row>
    <row r="203" spans="8:9" ht="16.5" thickBot="1">
      <c r="H203" s="108">
        <v>3</v>
      </c>
      <c r="I203" s="105" t="s">
        <v>149</v>
      </c>
    </row>
    <row r="204" spans="8:9" ht="16.5" thickBot="1">
      <c r="H204" s="108">
        <v>3</v>
      </c>
      <c r="I204" s="105" t="s">
        <v>149</v>
      </c>
    </row>
    <row r="205" spans="8:9" ht="16.5" thickBot="1">
      <c r="H205" s="108">
        <v>3</v>
      </c>
      <c r="I205" s="105" t="s">
        <v>149</v>
      </c>
    </row>
    <row r="206" spans="8:9" ht="16.5" thickBot="1">
      <c r="H206" s="108">
        <v>3</v>
      </c>
      <c r="I206" s="105" t="s">
        <v>149</v>
      </c>
    </row>
    <row r="207" spans="8:9" ht="16.5" thickBot="1">
      <c r="H207" s="108">
        <v>3</v>
      </c>
      <c r="I207" s="105" t="s">
        <v>149</v>
      </c>
    </row>
    <row r="208" spans="8:9" ht="16.5" thickBot="1">
      <c r="H208" s="108">
        <v>3</v>
      </c>
      <c r="I208" s="105" t="s">
        <v>149</v>
      </c>
    </row>
    <row r="209" spans="8:9" ht="16.5" thickBot="1">
      <c r="H209" s="108">
        <v>1</v>
      </c>
      <c r="I209" s="105" t="s">
        <v>297</v>
      </c>
    </row>
    <row r="210" spans="8:9" ht="16.5" thickBot="1">
      <c r="H210" s="108">
        <v>1</v>
      </c>
      <c r="I210" s="105" t="s">
        <v>297</v>
      </c>
    </row>
    <row r="211" spans="8:9" ht="16.5" thickBot="1">
      <c r="H211" s="108">
        <v>1</v>
      </c>
      <c r="I211" s="105" t="s">
        <v>297</v>
      </c>
    </row>
    <row r="212" spans="8:9" ht="16.5" thickBot="1">
      <c r="H212" s="108">
        <v>1</v>
      </c>
      <c r="I212" s="105" t="s">
        <v>297</v>
      </c>
    </row>
    <row r="213" spans="8:9" ht="16.5" thickBot="1">
      <c r="H213" s="108">
        <v>3</v>
      </c>
      <c r="I213" s="105" t="s">
        <v>149</v>
      </c>
    </row>
    <row r="214" spans="8:9" ht="16.5" thickBot="1">
      <c r="H214" s="108">
        <v>1</v>
      </c>
      <c r="I214" s="105" t="s">
        <v>297</v>
      </c>
    </row>
    <row r="215" spans="8:9" ht="16.5" thickBot="1">
      <c r="H215" s="108">
        <v>1</v>
      </c>
      <c r="I215" s="105" t="s">
        <v>297</v>
      </c>
    </row>
    <row r="216" spans="8:9" ht="16.5" thickBot="1">
      <c r="H216" s="108">
        <v>3</v>
      </c>
      <c r="I216" s="105" t="s">
        <v>149</v>
      </c>
    </row>
    <row r="217" spans="8:9" ht="16.5" thickBot="1">
      <c r="H217" s="108">
        <v>3</v>
      </c>
      <c r="I217" s="105" t="s">
        <v>149</v>
      </c>
    </row>
    <row r="218" spans="8:9" ht="16.5" thickBot="1">
      <c r="H218" s="108">
        <v>3</v>
      </c>
      <c r="I218" s="105" t="s">
        <v>149</v>
      </c>
    </row>
    <row r="219" spans="8:9" ht="16.5" thickBot="1">
      <c r="H219" s="108">
        <v>3</v>
      </c>
      <c r="I219" s="105" t="s">
        <v>149</v>
      </c>
    </row>
    <row r="220" spans="8:9" ht="16.5" thickBot="1">
      <c r="H220" s="108">
        <v>3</v>
      </c>
      <c r="I220" s="105" t="s">
        <v>149</v>
      </c>
    </row>
    <row r="221" spans="8:9" ht="16.5" thickBot="1">
      <c r="H221" s="108">
        <v>3</v>
      </c>
      <c r="I221" s="105" t="s">
        <v>149</v>
      </c>
    </row>
    <row r="222" spans="8:9" ht="16.5" thickBot="1">
      <c r="H222" s="108">
        <v>3</v>
      </c>
      <c r="I222" s="105" t="s">
        <v>149</v>
      </c>
    </row>
    <row r="223" spans="8:9" ht="16.5" thickBot="1">
      <c r="H223" s="108">
        <v>3</v>
      </c>
      <c r="I223" s="105" t="s">
        <v>149</v>
      </c>
    </row>
    <row r="224" spans="8:9" ht="16.5" thickBot="1">
      <c r="H224" s="108">
        <v>3</v>
      </c>
      <c r="I224" s="105" t="s">
        <v>149</v>
      </c>
    </row>
    <row r="225" spans="8:9" ht="16.5" thickBot="1">
      <c r="H225" s="108">
        <v>3</v>
      </c>
      <c r="I225" s="105" t="s">
        <v>149</v>
      </c>
    </row>
    <row r="226" spans="8:9" ht="16.5" thickBot="1">
      <c r="H226" s="108">
        <v>3</v>
      </c>
      <c r="I226" s="105" t="s">
        <v>149</v>
      </c>
    </row>
    <row r="227" spans="8:9" ht="16.5" thickBot="1">
      <c r="H227" s="108">
        <v>3</v>
      </c>
      <c r="I227" s="105" t="s">
        <v>149</v>
      </c>
    </row>
    <row r="228" spans="8:9" ht="16.5" thickBot="1">
      <c r="H228" s="108">
        <v>3</v>
      </c>
      <c r="I228" s="105" t="s">
        <v>149</v>
      </c>
    </row>
    <row r="229" spans="8:9" ht="16.5" thickBot="1">
      <c r="H229" s="108">
        <v>3</v>
      </c>
      <c r="I229" s="105" t="s">
        <v>149</v>
      </c>
    </row>
    <row r="230" spans="8:9" ht="16.5" thickBot="1">
      <c r="H230" s="108">
        <v>3</v>
      </c>
      <c r="I230" s="105" t="s">
        <v>149</v>
      </c>
    </row>
    <row r="231" spans="8:9" ht="16.5" thickBot="1">
      <c r="H231" s="108">
        <v>3</v>
      </c>
      <c r="I231" s="105" t="s">
        <v>149</v>
      </c>
    </row>
    <row r="232" spans="8:9" ht="16.5" thickBot="1">
      <c r="H232" s="108">
        <v>3</v>
      </c>
      <c r="I232" s="105" t="s">
        <v>149</v>
      </c>
    </row>
    <row r="233" spans="8:9" ht="16.5" thickBot="1">
      <c r="H233" s="108">
        <v>3</v>
      </c>
      <c r="I233" s="105" t="s">
        <v>149</v>
      </c>
    </row>
    <row r="234" spans="8:9" ht="16.5" thickBot="1">
      <c r="H234" s="108">
        <v>3</v>
      </c>
      <c r="I234" s="105" t="s">
        <v>149</v>
      </c>
    </row>
  </sheetData>
  <autoFilter ref="A1:H140" xr:uid="{00000000-0009-0000-0000-000003000000}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2"/>
  <sheetViews>
    <sheetView workbookViewId="0">
      <selection activeCell="B21" sqref="B21"/>
    </sheetView>
  </sheetViews>
  <sheetFormatPr defaultColWidth="10.28515625" defaultRowHeight="15.75"/>
  <cols>
    <col min="1" max="1" width="9.5703125" style="156" bestFit="1" customWidth="1"/>
    <col min="2" max="2" width="49.28515625" style="109" bestFit="1" customWidth="1"/>
    <col min="3" max="3" width="7" style="110" bestFit="1" customWidth="1"/>
    <col min="4" max="4" width="8.42578125" style="111" bestFit="1" customWidth="1"/>
    <col min="5" max="5" width="14" style="112" bestFit="1" customWidth="1"/>
    <col min="6" max="6" width="8.42578125" style="110" bestFit="1" customWidth="1"/>
    <col min="7" max="16384" width="10.28515625" style="113"/>
  </cols>
  <sheetData>
    <row r="1" spans="1:6" ht="25.5">
      <c r="A1" s="184" t="s">
        <v>429</v>
      </c>
      <c r="B1" s="184"/>
      <c r="C1" s="184"/>
      <c r="D1" s="184"/>
      <c r="E1" s="184"/>
      <c r="F1" s="184"/>
    </row>
    <row r="2" spans="1:6" s="161" customFormat="1">
      <c r="A2" s="158" t="s">
        <v>117</v>
      </c>
      <c r="B2" s="158" t="s">
        <v>430</v>
      </c>
      <c r="C2" s="158" t="s">
        <v>118</v>
      </c>
      <c r="D2" s="159" t="s">
        <v>119</v>
      </c>
      <c r="E2" s="160" t="s">
        <v>120</v>
      </c>
      <c r="F2" s="158" t="s">
        <v>94</v>
      </c>
    </row>
    <row r="3" spans="1:6">
      <c r="A3" s="157">
        <v>1.1100000000000001</v>
      </c>
      <c r="B3" s="116" t="s">
        <v>182</v>
      </c>
      <c r="C3" s="117" t="s">
        <v>299</v>
      </c>
      <c r="D3" s="118">
        <v>1.5</v>
      </c>
      <c r="E3" s="119">
        <v>3</v>
      </c>
      <c r="F3" s="118">
        <f t="shared" ref="F3:F15" si="0">D3*E3</f>
        <v>4.5</v>
      </c>
    </row>
    <row r="4" spans="1:6">
      <c r="A4" s="157">
        <v>1.25</v>
      </c>
      <c r="B4" s="116" t="s">
        <v>183</v>
      </c>
      <c r="C4" s="117" t="s">
        <v>297</v>
      </c>
      <c r="D4" s="118">
        <v>5</v>
      </c>
      <c r="E4" s="119">
        <v>1</v>
      </c>
      <c r="F4" s="118">
        <f t="shared" si="0"/>
        <v>5</v>
      </c>
    </row>
    <row r="5" spans="1:6">
      <c r="A5" s="157">
        <v>1.26</v>
      </c>
      <c r="B5" s="116" t="s">
        <v>223</v>
      </c>
      <c r="C5" s="117" t="s">
        <v>346</v>
      </c>
      <c r="D5" s="118">
        <v>20</v>
      </c>
      <c r="E5" s="119">
        <v>5.5</v>
      </c>
      <c r="F5" s="118">
        <f t="shared" si="0"/>
        <v>110</v>
      </c>
    </row>
    <row r="6" spans="1:6">
      <c r="A6" s="157">
        <v>1.28</v>
      </c>
      <c r="B6" s="116" t="s">
        <v>399</v>
      </c>
      <c r="C6" s="117" t="s">
        <v>149</v>
      </c>
      <c r="D6" s="118">
        <v>20</v>
      </c>
      <c r="E6" s="119">
        <v>1</v>
      </c>
      <c r="F6" s="118">
        <f t="shared" si="0"/>
        <v>20</v>
      </c>
    </row>
    <row r="7" spans="1:6">
      <c r="A7" s="157">
        <v>2.25</v>
      </c>
      <c r="B7" s="116" t="s">
        <v>241</v>
      </c>
      <c r="C7" s="117" t="s">
        <v>149</v>
      </c>
      <c r="D7" s="118">
        <v>20</v>
      </c>
      <c r="E7" s="119">
        <v>5</v>
      </c>
      <c r="F7" s="118">
        <f t="shared" si="0"/>
        <v>100</v>
      </c>
    </row>
    <row r="8" spans="1:6">
      <c r="A8" s="157">
        <v>2.27</v>
      </c>
      <c r="B8" s="116" t="s">
        <v>206</v>
      </c>
      <c r="C8" s="117" t="s">
        <v>149</v>
      </c>
      <c r="D8" s="118">
        <v>4.4000000000000004</v>
      </c>
      <c r="E8" s="119">
        <v>7</v>
      </c>
      <c r="F8" s="118">
        <f t="shared" si="0"/>
        <v>30.800000000000004</v>
      </c>
    </row>
    <row r="9" spans="1:6">
      <c r="A9" s="157">
        <v>2.4</v>
      </c>
      <c r="B9" s="116" t="s">
        <v>306</v>
      </c>
      <c r="C9" s="117" t="s">
        <v>149</v>
      </c>
      <c r="D9" s="118">
        <v>5</v>
      </c>
      <c r="E9" s="119">
        <v>2</v>
      </c>
      <c r="F9" s="118">
        <f t="shared" si="0"/>
        <v>10</v>
      </c>
    </row>
    <row r="10" spans="1:6">
      <c r="A10" s="157">
        <v>2.4300000000000002</v>
      </c>
      <c r="B10" s="116" t="s">
        <v>181</v>
      </c>
      <c r="C10" s="117" t="s">
        <v>149</v>
      </c>
      <c r="D10" s="118">
        <v>20</v>
      </c>
      <c r="E10" s="119">
        <v>1</v>
      </c>
      <c r="F10" s="118">
        <f t="shared" si="0"/>
        <v>20</v>
      </c>
    </row>
    <row r="11" spans="1:6">
      <c r="A11" s="157">
        <v>3.17</v>
      </c>
      <c r="B11" s="116" t="s">
        <v>160</v>
      </c>
      <c r="C11" s="117" t="s">
        <v>149</v>
      </c>
      <c r="D11" s="118">
        <v>10</v>
      </c>
      <c r="E11" s="119">
        <v>3</v>
      </c>
      <c r="F11" s="118">
        <f t="shared" si="0"/>
        <v>30</v>
      </c>
    </row>
    <row r="12" spans="1:6">
      <c r="A12" s="157">
        <v>4.4000000000000004</v>
      </c>
      <c r="B12" s="116" t="s">
        <v>180</v>
      </c>
      <c r="C12" s="117" t="s">
        <v>149</v>
      </c>
      <c r="D12" s="118">
        <v>10</v>
      </c>
      <c r="E12" s="119">
        <v>1</v>
      </c>
      <c r="F12" s="118">
        <f t="shared" si="0"/>
        <v>10</v>
      </c>
    </row>
    <row r="13" spans="1:6">
      <c r="A13" s="157">
        <v>5.0999999999999996</v>
      </c>
      <c r="B13" s="116" t="s">
        <v>148</v>
      </c>
      <c r="C13" s="117" t="s">
        <v>149</v>
      </c>
      <c r="D13" s="118">
        <v>10</v>
      </c>
      <c r="E13" s="119">
        <v>50</v>
      </c>
      <c r="F13" s="118">
        <f t="shared" si="0"/>
        <v>500</v>
      </c>
    </row>
    <row r="14" spans="1:6">
      <c r="A14" s="157">
        <v>5.2</v>
      </c>
      <c r="B14" s="116" t="s">
        <v>123</v>
      </c>
      <c r="C14" s="117" t="s">
        <v>349</v>
      </c>
      <c r="D14" s="118">
        <v>1</v>
      </c>
      <c r="E14" s="119">
        <v>620</v>
      </c>
      <c r="F14" s="118">
        <f t="shared" si="0"/>
        <v>620</v>
      </c>
    </row>
    <row r="15" spans="1:6">
      <c r="A15" s="157">
        <v>5.3</v>
      </c>
      <c r="B15" s="116" t="s">
        <v>287</v>
      </c>
      <c r="C15" s="117" t="s">
        <v>149</v>
      </c>
      <c r="D15" s="118">
        <v>2495</v>
      </c>
      <c r="E15" s="119">
        <v>1</v>
      </c>
      <c r="F15" s="118">
        <f t="shared" si="0"/>
        <v>2495</v>
      </c>
    </row>
    <row r="16" spans="1:6">
      <c r="E16" s="115" t="s">
        <v>94</v>
      </c>
      <c r="F16" s="114">
        <f>SUM(F3:F15)</f>
        <v>3955.3</v>
      </c>
    </row>
    <row r="17" spans="5:6">
      <c r="E17" s="115" t="s">
        <v>431</v>
      </c>
      <c r="F17" s="114">
        <f>F16*0.22</f>
        <v>870.16600000000005</v>
      </c>
    </row>
    <row r="18" spans="5:6">
      <c r="E18" s="115" t="s">
        <v>432</v>
      </c>
      <c r="F18" s="114">
        <f>SUM(F16:F17)</f>
        <v>4825.4660000000003</v>
      </c>
    </row>
    <row r="19" spans="5:6">
      <c r="F19" s="111"/>
    </row>
    <row r="20" spans="5:6">
      <c r="F20" s="111"/>
    </row>
    <row r="21" spans="5:6">
      <c r="F21" s="111"/>
    </row>
    <row r="22" spans="5:6">
      <c r="F22" s="111"/>
    </row>
    <row r="23" spans="5:6">
      <c r="F23" s="111"/>
    </row>
    <row r="24" spans="5:6">
      <c r="F24" s="111"/>
    </row>
    <row r="25" spans="5:6">
      <c r="F25" s="111"/>
    </row>
    <row r="26" spans="5:6">
      <c r="F26" s="111"/>
    </row>
    <row r="27" spans="5:6">
      <c r="F27" s="111"/>
    </row>
    <row r="28" spans="5:6">
      <c r="F28" s="111"/>
    </row>
    <row r="29" spans="5:6">
      <c r="F29" s="111"/>
    </row>
    <row r="30" spans="5:6">
      <c r="F30" s="111"/>
    </row>
    <row r="31" spans="5:6">
      <c r="F31" s="111"/>
    </row>
    <row r="32" spans="5:6">
      <c r="F32" s="111"/>
    </row>
    <row r="33" spans="6:6">
      <c r="F33" s="111"/>
    </row>
    <row r="34" spans="6:6">
      <c r="F34" s="111"/>
    </row>
    <row r="35" spans="6:6">
      <c r="F35" s="111"/>
    </row>
    <row r="36" spans="6:6">
      <c r="F36" s="111"/>
    </row>
    <row r="37" spans="6:6">
      <c r="F37" s="111"/>
    </row>
    <row r="38" spans="6:6">
      <c r="F38" s="111"/>
    </row>
    <row r="39" spans="6:6">
      <c r="F39" s="111"/>
    </row>
    <row r="40" spans="6:6">
      <c r="F40" s="111"/>
    </row>
    <row r="41" spans="6:6">
      <c r="F41" s="111"/>
    </row>
    <row r="42" spans="6:6">
      <c r="F42" s="111"/>
    </row>
    <row r="43" spans="6:6">
      <c r="F43" s="111"/>
    </row>
    <row r="44" spans="6:6">
      <c r="F44" s="111"/>
    </row>
    <row r="45" spans="6:6">
      <c r="F45" s="111"/>
    </row>
    <row r="46" spans="6:6">
      <c r="F46" s="111"/>
    </row>
    <row r="47" spans="6:6">
      <c r="F47" s="111"/>
    </row>
    <row r="48" spans="6:6">
      <c r="F48" s="111"/>
    </row>
    <row r="49" spans="6:6">
      <c r="F49" s="111"/>
    </row>
    <row r="50" spans="6:6">
      <c r="F50" s="111"/>
    </row>
    <row r="51" spans="6:6">
      <c r="F51" s="111"/>
    </row>
    <row r="52" spans="6:6">
      <c r="F52" s="111"/>
    </row>
    <row r="53" spans="6:6">
      <c r="F53" s="111"/>
    </row>
    <row r="54" spans="6:6">
      <c r="F54" s="111"/>
    </row>
    <row r="55" spans="6:6">
      <c r="F55" s="111"/>
    </row>
    <row r="56" spans="6:6">
      <c r="F56" s="111"/>
    </row>
    <row r="57" spans="6:6">
      <c r="F57" s="111"/>
    </row>
    <row r="58" spans="6:6">
      <c r="F58" s="111"/>
    </row>
    <row r="59" spans="6:6">
      <c r="F59" s="111"/>
    </row>
    <row r="60" spans="6:6">
      <c r="F60" s="111"/>
    </row>
    <row r="61" spans="6:6">
      <c r="F61" s="111"/>
    </row>
    <row r="62" spans="6:6">
      <c r="F62" s="111"/>
    </row>
    <row r="63" spans="6:6">
      <c r="F63" s="111"/>
    </row>
    <row r="64" spans="6:6">
      <c r="F64" s="111"/>
    </row>
    <row r="65" spans="6:6">
      <c r="F65" s="111"/>
    </row>
    <row r="66" spans="6:6">
      <c r="F66" s="111"/>
    </row>
    <row r="67" spans="6:6">
      <c r="F67" s="111"/>
    </row>
    <row r="68" spans="6:6">
      <c r="F68" s="111"/>
    </row>
    <row r="69" spans="6:6">
      <c r="F69" s="111"/>
    </row>
    <row r="70" spans="6:6">
      <c r="F70" s="111"/>
    </row>
    <row r="71" spans="6:6">
      <c r="F71" s="111"/>
    </row>
    <row r="72" spans="6:6">
      <c r="F72" s="111"/>
    </row>
    <row r="73" spans="6:6">
      <c r="F73" s="111"/>
    </row>
    <row r="74" spans="6:6">
      <c r="F74" s="111"/>
    </row>
    <row r="75" spans="6:6">
      <c r="F75" s="111"/>
    </row>
    <row r="76" spans="6:6">
      <c r="F76" s="111"/>
    </row>
    <row r="77" spans="6:6">
      <c r="F77" s="111"/>
    </row>
    <row r="78" spans="6:6">
      <c r="F78" s="111"/>
    </row>
    <row r="79" spans="6:6">
      <c r="F79" s="111"/>
    </row>
    <row r="80" spans="6:6">
      <c r="F80" s="111"/>
    </row>
    <row r="81" spans="6:6">
      <c r="F81" s="111"/>
    </row>
    <row r="82" spans="6:6">
      <c r="F82" s="111"/>
    </row>
    <row r="83" spans="6:6">
      <c r="F83" s="111"/>
    </row>
    <row r="84" spans="6:6">
      <c r="F84" s="111"/>
    </row>
    <row r="85" spans="6:6">
      <c r="F85" s="111"/>
    </row>
    <row r="86" spans="6:6">
      <c r="F86" s="111"/>
    </row>
    <row r="87" spans="6:6">
      <c r="F87" s="111"/>
    </row>
    <row r="88" spans="6:6">
      <c r="F88" s="111"/>
    </row>
    <row r="89" spans="6:6">
      <c r="F89" s="111"/>
    </row>
    <row r="90" spans="6:6">
      <c r="F90" s="111"/>
    </row>
    <row r="91" spans="6:6">
      <c r="F91" s="111"/>
    </row>
    <row r="92" spans="6:6">
      <c r="F92" s="111"/>
    </row>
    <row r="93" spans="6:6">
      <c r="F93" s="111"/>
    </row>
    <row r="94" spans="6:6">
      <c r="F94" s="111"/>
    </row>
    <row r="95" spans="6:6">
      <c r="F95" s="111"/>
    </row>
    <row r="96" spans="6:6">
      <c r="F96" s="111"/>
    </row>
    <row r="97" spans="6:6">
      <c r="F97" s="111"/>
    </row>
    <row r="98" spans="6:6">
      <c r="F98" s="111"/>
    </row>
    <row r="99" spans="6:6">
      <c r="F99" s="111"/>
    </row>
    <row r="100" spans="6:6">
      <c r="F100" s="111"/>
    </row>
    <row r="101" spans="6:6">
      <c r="F101" s="111"/>
    </row>
    <row r="102" spans="6:6">
      <c r="F102" s="111"/>
    </row>
    <row r="103" spans="6:6">
      <c r="F103" s="111"/>
    </row>
    <row r="104" spans="6:6">
      <c r="F104" s="111"/>
    </row>
    <row r="105" spans="6:6">
      <c r="F105" s="111"/>
    </row>
    <row r="106" spans="6:6">
      <c r="F106" s="111"/>
    </row>
    <row r="107" spans="6:6">
      <c r="F107" s="111"/>
    </row>
    <row r="108" spans="6:6">
      <c r="F108" s="111"/>
    </row>
    <row r="109" spans="6:6">
      <c r="F109" s="111"/>
    </row>
    <row r="110" spans="6:6">
      <c r="F110" s="111"/>
    </row>
    <row r="111" spans="6:6">
      <c r="F111" s="111"/>
    </row>
    <row r="112" spans="6:6">
      <c r="F112" s="111"/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32"/>
  <sheetViews>
    <sheetView workbookViewId="0">
      <selection activeCell="D5" sqref="D5"/>
    </sheetView>
  </sheetViews>
  <sheetFormatPr defaultRowHeight="12.75"/>
  <cols>
    <col min="1" max="1" width="18.140625" style="120" customWidth="1"/>
    <col min="2" max="2" width="40.28515625" style="120" customWidth="1"/>
    <col min="3" max="3" width="10.5703125" style="120" customWidth="1"/>
    <col min="4" max="4" width="13.7109375" style="120" customWidth="1"/>
    <col min="5" max="5" width="11.28515625" style="120" customWidth="1"/>
    <col min="6" max="6" width="15.85546875" style="120" customWidth="1"/>
    <col min="7" max="16384" width="9.140625" style="120"/>
  </cols>
  <sheetData>
    <row r="2" spans="1:6" ht="24.75" thickBot="1">
      <c r="A2" s="121" t="s">
        <v>433</v>
      </c>
      <c r="B2" s="122" t="s">
        <v>434</v>
      </c>
      <c r="C2" s="121"/>
      <c r="D2" s="123"/>
      <c r="E2" s="124" t="s">
        <v>435</v>
      </c>
      <c r="F2" s="125"/>
    </row>
    <row r="3" spans="1:6" ht="37.5" thickTop="1" thickBot="1">
      <c r="A3" s="126" t="s">
        <v>436</v>
      </c>
      <c r="B3" s="127" t="s">
        <v>437</v>
      </c>
      <c r="C3" s="126" t="s">
        <v>438</v>
      </c>
      <c r="D3" s="127" t="s">
        <v>439</v>
      </c>
      <c r="E3" s="127" t="s">
        <v>440</v>
      </c>
      <c r="F3" s="128" t="s">
        <v>441</v>
      </c>
    </row>
    <row r="4" spans="1:6" ht="14.25" thickTop="1" thickBot="1">
      <c r="A4" s="129"/>
      <c r="B4" s="129" t="s">
        <v>442</v>
      </c>
      <c r="C4" s="129"/>
      <c r="D4" s="129"/>
      <c r="E4" s="130"/>
      <c r="F4" s="130"/>
    </row>
    <row r="5" spans="1:6" ht="24">
      <c r="A5" s="131" t="s">
        <v>443</v>
      </c>
      <c r="B5" s="131" t="s">
        <v>444</v>
      </c>
      <c r="C5" s="131" t="s">
        <v>445</v>
      </c>
      <c r="D5" s="132">
        <v>0.42</v>
      </c>
      <c r="E5" s="133"/>
      <c r="F5" s="134">
        <f>D5*E5</f>
        <v>0</v>
      </c>
    </row>
    <row r="6" spans="1:6" ht="24">
      <c r="A6" s="135" t="s">
        <v>446</v>
      </c>
      <c r="B6" s="135" t="s">
        <v>447</v>
      </c>
      <c r="C6" s="135" t="s">
        <v>445</v>
      </c>
      <c r="D6" s="136">
        <v>1.06</v>
      </c>
      <c r="E6" s="137"/>
      <c r="F6" s="138">
        <f>D6*E6</f>
        <v>0</v>
      </c>
    </row>
    <row r="7" spans="1:6">
      <c r="A7" s="139"/>
      <c r="B7" s="139" t="s">
        <v>448</v>
      </c>
      <c r="C7" s="139"/>
      <c r="D7" s="139"/>
      <c r="E7" s="140"/>
      <c r="F7" s="140"/>
    </row>
    <row r="8" spans="1:6">
      <c r="A8" s="135" t="s">
        <v>449</v>
      </c>
      <c r="B8" s="135" t="s">
        <v>450</v>
      </c>
      <c r="C8" s="135" t="s">
        <v>149</v>
      </c>
      <c r="D8" s="136">
        <v>16</v>
      </c>
      <c r="E8" s="137"/>
      <c r="F8" s="138">
        <f>D8*E8</f>
        <v>0</v>
      </c>
    </row>
    <row r="9" spans="1:6" ht="24">
      <c r="A9" s="135" t="s">
        <v>451</v>
      </c>
      <c r="B9" s="135" t="s">
        <v>452</v>
      </c>
      <c r="C9" s="135" t="s">
        <v>149</v>
      </c>
      <c r="D9" s="136">
        <v>1</v>
      </c>
      <c r="E9" s="137"/>
      <c r="F9" s="138">
        <f>D9*E9</f>
        <v>0</v>
      </c>
    </row>
    <row r="10" spans="1:6" ht="36">
      <c r="A10" s="135" t="s">
        <v>453</v>
      </c>
      <c r="B10" s="135" t="s">
        <v>454</v>
      </c>
      <c r="C10" s="135" t="s">
        <v>149</v>
      </c>
      <c r="D10" s="136">
        <v>9</v>
      </c>
      <c r="E10" s="137"/>
      <c r="F10" s="138">
        <f>D10*E10</f>
        <v>0</v>
      </c>
    </row>
    <row r="11" spans="1:6" ht="36">
      <c r="A11" s="135" t="s">
        <v>455</v>
      </c>
      <c r="B11" s="135" t="s">
        <v>456</v>
      </c>
      <c r="C11" s="135" t="s">
        <v>149</v>
      </c>
      <c r="D11" s="136">
        <v>2</v>
      </c>
      <c r="E11" s="137"/>
      <c r="F11" s="138">
        <f>D11*E11</f>
        <v>0</v>
      </c>
    </row>
    <row r="12" spans="1:6">
      <c r="A12" s="139"/>
      <c r="B12" s="139" t="s">
        <v>457</v>
      </c>
      <c r="C12" s="139"/>
      <c r="D12" s="139"/>
      <c r="E12" s="140"/>
      <c r="F12" s="140"/>
    </row>
    <row r="13" spans="1:6" ht="24">
      <c r="A13" s="141" t="s">
        <v>458</v>
      </c>
      <c r="B13" s="141" t="s">
        <v>459</v>
      </c>
      <c r="C13" s="141" t="s">
        <v>149</v>
      </c>
      <c r="D13" s="142">
        <v>13</v>
      </c>
      <c r="E13" s="143"/>
      <c r="F13" s="138">
        <f>D13*E13</f>
        <v>0</v>
      </c>
    </row>
    <row r="14" spans="1:6" ht="24.75" thickBot="1">
      <c r="A14" s="129"/>
      <c r="B14" s="129" t="s">
        <v>460</v>
      </c>
      <c r="C14" s="129"/>
      <c r="D14" s="129"/>
      <c r="E14" s="130"/>
      <c r="F14" s="130"/>
    </row>
    <row r="15" spans="1:6">
      <c r="A15" s="144"/>
      <c r="B15" s="144" t="s">
        <v>461</v>
      </c>
      <c r="C15" s="144"/>
      <c r="D15" s="144"/>
      <c r="E15" s="145"/>
      <c r="F15" s="145"/>
    </row>
    <row r="16" spans="1:6">
      <c r="A16" s="135" t="s">
        <v>462</v>
      </c>
      <c r="B16" s="135" t="s">
        <v>463</v>
      </c>
      <c r="C16" s="135" t="s">
        <v>349</v>
      </c>
      <c r="D16" s="136">
        <v>3.6</v>
      </c>
      <c r="E16" s="137"/>
      <c r="F16" s="138">
        <f>D16*E16</f>
        <v>0</v>
      </c>
    </row>
    <row r="17" spans="1:6">
      <c r="A17" s="139"/>
      <c r="B17" s="146" t="s">
        <v>464</v>
      </c>
      <c r="C17" s="139"/>
      <c r="D17" s="147"/>
      <c r="E17" s="148"/>
      <c r="F17" s="148"/>
    </row>
    <row r="18" spans="1:6" ht="22.5">
      <c r="A18" s="135" t="s">
        <v>465</v>
      </c>
      <c r="B18" s="149" t="s">
        <v>466</v>
      </c>
      <c r="C18" s="135" t="s">
        <v>467</v>
      </c>
      <c r="D18" s="136">
        <v>10</v>
      </c>
      <c r="E18" s="150"/>
      <c r="F18" s="151">
        <f>D18*E18</f>
        <v>0</v>
      </c>
    </row>
    <row r="19" spans="1:6" ht="22.5">
      <c r="A19" s="135" t="s">
        <v>468</v>
      </c>
      <c r="B19" s="149" t="s">
        <v>469</v>
      </c>
      <c r="C19" s="135" t="s">
        <v>470</v>
      </c>
      <c r="D19" s="136">
        <v>19</v>
      </c>
      <c r="E19" s="150"/>
      <c r="F19" s="151">
        <f>D19*E19</f>
        <v>0</v>
      </c>
    </row>
    <row r="20" spans="1:6">
      <c r="A20" s="139"/>
      <c r="B20" s="146" t="s">
        <v>471</v>
      </c>
      <c r="C20" s="139"/>
      <c r="D20" s="147"/>
      <c r="E20" s="148"/>
      <c r="F20" s="148"/>
    </row>
    <row r="21" spans="1:6" ht="33.75">
      <c r="A21" s="135" t="s">
        <v>472</v>
      </c>
      <c r="B21" s="149" t="s">
        <v>473</v>
      </c>
      <c r="C21" s="135" t="s">
        <v>474</v>
      </c>
      <c r="D21" s="136">
        <v>192</v>
      </c>
      <c r="E21" s="150"/>
      <c r="F21" s="151">
        <f>D21*E21</f>
        <v>0</v>
      </c>
    </row>
    <row r="22" spans="1:6" ht="22.5">
      <c r="A22" s="135" t="s">
        <v>475</v>
      </c>
      <c r="B22" s="149" t="s">
        <v>476</v>
      </c>
      <c r="C22" s="135" t="s">
        <v>474</v>
      </c>
      <c r="D22" s="136">
        <v>96</v>
      </c>
      <c r="E22" s="150"/>
      <c r="F22" s="151">
        <f>D22*E22</f>
        <v>0</v>
      </c>
    </row>
    <row r="23" spans="1:6">
      <c r="A23" s="139"/>
      <c r="B23" s="146" t="s">
        <v>477</v>
      </c>
      <c r="C23" s="139"/>
      <c r="D23" s="147"/>
      <c r="E23" s="148"/>
      <c r="F23" s="148"/>
    </row>
    <row r="24" spans="1:6">
      <c r="A24" s="135" t="s">
        <v>478</v>
      </c>
      <c r="B24" s="149" t="s">
        <v>479</v>
      </c>
      <c r="C24" s="135" t="s">
        <v>149</v>
      </c>
      <c r="D24" s="136">
        <v>4</v>
      </c>
      <c r="E24" s="150"/>
      <c r="F24" s="151">
        <f>D24*E24</f>
        <v>0</v>
      </c>
    </row>
    <row r="25" spans="1:6" ht="22.5">
      <c r="A25" s="135" t="s">
        <v>480</v>
      </c>
      <c r="B25" s="149" t="s">
        <v>481</v>
      </c>
      <c r="C25" s="135" t="s">
        <v>482</v>
      </c>
      <c r="D25" s="136">
        <v>96</v>
      </c>
      <c r="E25" s="150"/>
      <c r="F25" s="151">
        <f>D25*E25</f>
        <v>0</v>
      </c>
    </row>
    <row r="26" spans="1:6">
      <c r="A26" s="139"/>
      <c r="B26" s="146" t="s">
        <v>483</v>
      </c>
      <c r="C26" s="139"/>
      <c r="D26" s="147"/>
      <c r="E26" s="148"/>
      <c r="F26" s="148"/>
    </row>
    <row r="27" spans="1:6" ht="22.5">
      <c r="A27" s="135" t="s">
        <v>484</v>
      </c>
      <c r="B27" s="149" t="s">
        <v>485</v>
      </c>
      <c r="C27" s="135" t="s">
        <v>482</v>
      </c>
      <c r="D27" s="136">
        <v>26</v>
      </c>
      <c r="E27" s="150"/>
      <c r="F27" s="151">
        <f>D27*E27</f>
        <v>0</v>
      </c>
    </row>
    <row r="28" spans="1:6">
      <c r="A28" s="135" t="s">
        <v>486</v>
      </c>
      <c r="B28" s="149" t="s">
        <v>487</v>
      </c>
      <c r="C28" s="135" t="s">
        <v>488</v>
      </c>
      <c r="D28" s="136">
        <v>2</v>
      </c>
      <c r="E28" s="150"/>
      <c r="F28" s="151">
        <f>D28*E28</f>
        <v>0</v>
      </c>
    </row>
    <row r="29" spans="1:6" ht="22.5">
      <c r="A29" s="135" t="s">
        <v>489</v>
      </c>
      <c r="B29" s="149" t="s">
        <v>490</v>
      </c>
      <c r="C29" s="135" t="s">
        <v>488</v>
      </c>
      <c r="D29" s="136">
        <v>1</v>
      </c>
      <c r="E29" s="150"/>
      <c r="F29" s="151">
        <f>D29*E29</f>
        <v>0</v>
      </c>
    </row>
    <row r="30" spans="1:6" ht="13.5" thickBot="1">
      <c r="A30" s="152"/>
      <c r="B30" s="129" t="s">
        <v>491</v>
      </c>
      <c r="C30" s="152"/>
      <c r="D30" s="152"/>
      <c r="E30" s="153"/>
      <c r="F30" s="153"/>
    </row>
    <row r="31" spans="1:6" ht="24">
      <c r="A31" s="139"/>
      <c r="B31" s="139" t="s">
        <v>492</v>
      </c>
      <c r="C31" s="154"/>
      <c r="D31" s="154"/>
      <c r="E31" s="155"/>
      <c r="F31" s="155"/>
    </row>
    <row r="32" spans="1:6" ht="36">
      <c r="A32" s="135" t="s">
        <v>493</v>
      </c>
      <c r="B32" s="135" t="s">
        <v>494</v>
      </c>
      <c r="C32" s="135" t="s">
        <v>349</v>
      </c>
      <c r="D32" s="136">
        <v>0.93</v>
      </c>
      <c r="E32" s="137"/>
      <c r="F32" s="138">
        <f>D32*E32</f>
        <v>0</v>
      </c>
    </row>
  </sheetData>
  <pageMargins left="0.75" right="0.75" top="1" bottom="1" header="0.5" footer="0.5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4"/>
  <sheetViews>
    <sheetView showZeros="0" workbookViewId="0">
      <pane ySplit="1" topLeftCell="A32" activePane="bottomLeft" state="frozen"/>
      <selection sqref="A1:A65536"/>
      <selection pane="bottomLeft" activeCell="A45" sqref="A45:IV187"/>
    </sheetView>
  </sheetViews>
  <sheetFormatPr defaultRowHeight="15.75"/>
  <cols>
    <col min="1" max="1" width="7.5703125" style="86" bestFit="1" customWidth="1"/>
    <col min="2" max="2" width="7.7109375" style="96" customWidth="1"/>
    <col min="3" max="3" width="6" style="86" bestFit="1" customWidth="1"/>
    <col min="4" max="4" width="13.140625" style="86" bestFit="1" customWidth="1"/>
    <col min="5" max="5" width="20" style="86" bestFit="1" customWidth="1"/>
    <col min="6" max="6" width="45" style="86" customWidth="1"/>
    <col min="7" max="7" width="15.140625" style="86" customWidth="1"/>
    <col min="8" max="8" width="6.140625" style="96" bestFit="1" customWidth="1"/>
    <col min="9" max="9" width="7.140625" style="86" bestFit="1" customWidth="1"/>
    <col min="10" max="10" width="20.28515625" style="86" customWidth="1"/>
    <col min="11" max="11" width="5.5703125" style="86" customWidth="1"/>
    <col min="12" max="12" width="6.28515625" style="86" customWidth="1"/>
    <col min="13" max="13" width="5.7109375" style="97" customWidth="1"/>
    <col min="14" max="14" width="40.7109375" style="97" customWidth="1"/>
    <col min="15" max="15" width="5.85546875" style="86" customWidth="1"/>
    <col min="16" max="16" width="10.42578125" style="98" customWidth="1"/>
    <col min="17" max="17" width="7.28515625" style="99" customWidth="1"/>
    <col min="18" max="18" width="8.42578125" style="98" bestFit="1" customWidth="1"/>
    <col min="19" max="16384" width="9.140625" style="86"/>
  </cols>
  <sheetData>
    <row r="1" spans="1:18" s="78" customFormat="1">
      <c r="A1" s="71"/>
      <c r="B1" s="72" t="s">
        <v>107</v>
      </c>
      <c r="C1" s="71" t="s">
        <v>108</v>
      </c>
      <c r="D1" s="71" t="s">
        <v>109</v>
      </c>
      <c r="E1" s="71" t="s">
        <v>110</v>
      </c>
      <c r="F1" s="71" t="s">
        <v>111</v>
      </c>
      <c r="G1" s="73" t="s">
        <v>112</v>
      </c>
      <c r="H1" s="72" t="s">
        <v>107</v>
      </c>
      <c r="I1" s="71" t="s">
        <v>113</v>
      </c>
      <c r="J1" s="71" t="s">
        <v>114</v>
      </c>
      <c r="K1" s="71" t="s">
        <v>115</v>
      </c>
      <c r="L1" s="71" t="s">
        <v>116</v>
      </c>
      <c r="M1" s="74" t="s">
        <v>117</v>
      </c>
      <c r="N1" s="75"/>
      <c r="O1" s="71" t="s">
        <v>118</v>
      </c>
      <c r="P1" s="76" t="s">
        <v>119</v>
      </c>
      <c r="Q1" s="77" t="s">
        <v>120</v>
      </c>
      <c r="R1" s="76" t="s">
        <v>94</v>
      </c>
    </row>
    <row r="2" spans="1:18">
      <c r="A2" s="79">
        <f t="shared" ref="A2:A44" si="0">WEEKDAY(B2)</f>
        <v>1</v>
      </c>
      <c r="B2" s="80">
        <v>40909</v>
      </c>
      <c r="C2" s="81">
        <v>0.25</v>
      </c>
      <c r="D2" s="81" t="s">
        <v>121</v>
      </c>
      <c r="E2" s="75" t="s">
        <v>122</v>
      </c>
      <c r="F2" s="75" t="s">
        <v>123</v>
      </c>
      <c r="G2" s="75" t="s">
        <v>124</v>
      </c>
      <c r="H2" s="80">
        <f t="shared" ref="H2:H44" si="1">B2</f>
        <v>40909</v>
      </c>
      <c r="I2" s="81">
        <v>0.3125</v>
      </c>
      <c r="J2" s="75" t="s">
        <v>125</v>
      </c>
      <c r="K2" s="75">
        <v>20</v>
      </c>
      <c r="L2" s="82">
        <f t="shared" ref="L2:L20" si="2">I2-C2</f>
        <v>6.25E-2</v>
      </c>
      <c r="M2" s="83">
        <f>LOOKUP(F2,'3'!$B$2:$B$143,'3'!$A$2:$A$143)</f>
        <v>5.2</v>
      </c>
      <c r="N2" s="75" t="str">
        <f>LOOKUP(F2,'3'!$B$2:$B$143,'3'!$B$2:$B$143)</f>
        <v>Maršruta apsekošana</v>
      </c>
      <c r="O2" s="75" t="str">
        <f>LOOKUP(F2,'3'!$B$2:$B$143,'3'!$C$2:$C$143)</f>
        <v>km</v>
      </c>
      <c r="P2" s="84">
        <f>LOOKUP(F2,'3'!$B$2:$B$143,'3'!$D$2:$D$143)</f>
        <v>1</v>
      </c>
      <c r="Q2" s="85">
        <v>20</v>
      </c>
      <c r="R2" s="84">
        <f>P2*Q2</f>
        <v>20</v>
      </c>
    </row>
    <row r="3" spans="1:18">
      <c r="A3" s="79">
        <f t="shared" si="0"/>
        <v>2</v>
      </c>
      <c r="B3" s="80">
        <v>40910</v>
      </c>
      <c r="C3" s="81">
        <v>0.25</v>
      </c>
      <c r="D3" s="81" t="s">
        <v>121</v>
      </c>
      <c r="E3" s="75" t="s">
        <v>122</v>
      </c>
      <c r="F3" s="75" t="s">
        <v>123</v>
      </c>
      <c r="G3" s="75" t="s">
        <v>126</v>
      </c>
      <c r="H3" s="80">
        <f t="shared" si="1"/>
        <v>40910</v>
      </c>
      <c r="I3" s="81">
        <v>0.3125</v>
      </c>
      <c r="J3" s="75" t="s">
        <v>125</v>
      </c>
      <c r="K3" s="75">
        <v>20</v>
      </c>
      <c r="L3" s="82">
        <f t="shared" si="2"/>
        <v>6.25E-2</v>
      </c>
      <c r="M3" s="83">
        <f>LOOKUP(F3,'3'!$B$2:$B$143,'3'!$A$2:$A$143)</f>
        <v>5.2</v>
      </c>
      <c r="N3" s="75" t="str">
        <f>LOOKUP(F3,'3'!$B$2:$B$143,'3'!$B$2:$B$143)</f>
        <v>Maršruta apsekošana</v>
      </c>
      <c r="O3" s="75" t="str">
        <f>LOOKUP(F3,'3'!$B$2:$B$143,'3'!$C$2:$C$143)</f>
        <v>km</v>
      </c>
      <c r="P3" s="84">
        <f>LOOKUP(F3,'3'!$B$2:$B$143,'3'!$D$2:$D$143)</f>
        <v>1</v>
      </c>
      <c r="Q3" s="85">
        <v>20</v>
      </c>
      <c r="R3" s="84">
        <f>P3*Q3</f>
        <v>20</v>
      </c>
    </row>
    <row r="4" spans="1:18">
      <c r="A4" s="79">
        <f t="shared" si="0"/>
        <v>2</v>
      </c>
      <c r="B4" s="80">
        <v>40910</v>
      </c>
      <c r="C4" s="81">
        <v>0.32291666666666669</v>
      </c>
      <c r="D4" s="81" t="s">
        <v>127</v>
      </c>
      <c r="E4" s="75" t="s">
        <v>128</v>
      </c>
      <c r="F4" s="87" t="s">
        <v>129</v>
      </c>
      <c r="G4" s="75"/>
      <c r="H4" s="80">
        <f t="shared" si="1"/>
        <v>40910</v>
      </c>
      <c r="I4" s="81">
        <v>0.35416666666666669</v>
      </c>
      <c r="J4" s="75" t="s">
        <v>125</v>
      </c>
      <c r="K4" s="75"/>
      <c r="L4" s="82">
        <f t="shared" si="2"/>
        <v>3.125E-2</v>
      </c>
      <c r="M4" s="83"/>
      <c r="N4" s="83"/>
      <c r="O4" s="75"/>
      <c r="P4" s="88"/>
      <c r="Q4" s="85"/>
      <c r="R4" s="88"/>
    </row>
    <row r="5" spans="1:18">
      <c r="A5" s="79">
        <f t="shared" si="0"/>
        <v>2</v>
      </c>
      <c r="B5" s="80">
        <v>40910</v>
      </c>
      <c r="C5" s="81">
        <v>0.375</v>
      </c>
      <c r="D5" s="75" t="s">
        <v>130</v>
      </c>
      <c r="E5" s="75" t="s">
        <v>131</v>
      </c>
      <c r="F5" s="89" t="s">
        <v>132</v>
      </c>
      <c r="G5" s="75"/>
      <c r="H5" s="80">
        <f t="shared" si="1"/>
        <v>40910</v>
      </c>
      <c r="I5" s="81">
        <v>0.54166666666666663</v>
      </c>
      <c r="J5" s="75" t="s">
        <v>133</v>
      </c>
      <c r="K5" s="75"/>
      <c r="L5" s="82">
        <f t="shared" si="2"/>
        <v>0.16666666666666663</v>
      </c>
      <c r="M5" s="83"/>
      <c r="N5" s="83"/>
      <c r="O5" s="75"/>
      <c r="P5" s="88"/>
      <c r="Q5" s="85"/>
      <c r="R5" s="88"/>
    </row>
    <row r="6" spans="1:18">
      <c r="A6" s="79">
        <f t="shared" si="0"/>
        <v>2</v>
      </c>
      <c r="B6" s="80">
        <v>40910</v>
      </c>
      <c r="C6" s="81">
        <v>0.375</v>
      </c>
      <c r="D6" s="75" t="s">
        <v>130</v>
      </c>
      <c r="E6" s="75" t="s">
        <v>131</v>
      </c>
      <c r="F6" s="89" t="s">
        <v>132</v>
      </c>
      <c r="G6" s="75"/>
      <c r="H6" s="80">
        <f t="shared" si="1"/>
        <v>40910</v>
      </c>
      <c r="I6" s="81">
        <v>0.54166666666666663</v>
      </c>
      <c r="J6" s="75" t="s">
        <v>125</v>
      </c>
      <c r="K6" s="75">
        <v>5</v>
      </c>
      <c r="L6" s="82">
        <f t="shared" si="2"/>
        <v>0.16666666666666663</v>
      </c>
      <c r="M6" s="83"/>
      <c r="N6" s="83"/>
      <c r="O6" s="75"/>
      <c r="P6" s="88"/>
      <c r="Q6" s="85"/>
      <c r="R6" s="88"/>
    </row>
    <row r="7" spans="1:18">
      <c r="A7" s="79">
        <f t="shared" si="0"/>
        <v>2</v>
      </c>
      <c r="B7" s="80">
        <v>40910</v>
      </c>
      <c r="C7" s="81">
        <v>0.5625</v>
      </c>
      <c r="D7" s="75" t="s">
        <v>130</v>
      </c>
      <c r="E7" s="75" t="s">
        <v>131</v>
      </c>
      <c r="F7" s="89" t="s">
        <v>134</v>
      </c>
      <c r="G7" s="75"/>
      <c r="H7" s="80">
        <f t="shared" si="1"/>
        <v>40910</v>
      </c>
      <c r="I7" s="81">
        <v>0.625</v>
      </c>
      <c r="J7" s="75" t="s">
        <v>133</v>
      </c>
      <c r="K7" s="75">
        <v>5</v>
      </c>
      <c r="L7" s="82">
        <f t="shared" si="2"/>
        <v>6.25E-2</v>
      </c>
      <c r="M7" s="83"/>
      <c r="N7" s="83"/>
      <c r="O7" s="75"/>
      <c r="P7" s="88"/>
      <c r="Q7" s="85"/>
      <c r="R7" s="88"/>
    </row>
    <row r="8" spans="1:18">
      <c r="A8" s="79">
        <f t="shared" si="0"/>
        <v>2</v>
      </c>
      <c r="B8" s="80">
        <v>40910</v>
      </c>
      <c r="C8" s="81">
        <v>0.5625</v>
      </c>
      <c r="D8" s="75" t="s">
        <v>130</v>
      </c>
      <c r="E8" s="75" t="s">
        <v>131</v>
      </c>
      <c r="F8" s="89" t="s">
        <v>134</v>
      </c>
      <c r="G8" s="75"/>
      <c r="H8" s="80">
        <f t="shared" si="1"/>
        <v>40910</v>
      </c>
      <c r="I8" s="81">
        <v>0.66666666666666663</v>
      </c>
      <c r="J8" s="75" t="s">
        <v>125</v>
      </c>
      <c r="K8" s="75">
        <v>5</v>
      </c>
      <c r="L8" s="82">
        <f t="shared" si="2"/>
        <v>0.10416666666666663</v>
      </c>
      <c r="M8" s="83"/>
      <c r="N8" s="83"/>
      <c r="O8" s="75"/>
      <c r="P8" s="88"/>
      <c r="Q8" s="85"/>
      <c r="R8" s="88"/>
    </row>
    <row r="9" spans="1:18">
      <c r="A9" s="79">
        <f t="shared" si="0"/>
        <v>2</v>
      </c>
      <c r="B9" s="80">
        <v>40910</v>
      </c>
      <c r="C9" s="81">
        <v>0.66666666666666663</v>
      </c>
      <c r="D9" s="75" t="s">
        <v>135</v>
      </c>
      <c r="E9" s="75" t="s">
        <v>128</v>
      </c>
      <c r="F9" s="89" t="s">
        <v>136</v>
      </c>
      <c r="G9" s="75"/>
      <c r="H9" s="80">
        <f t="shared" si="1"/>
        <v>40910</v>
      </c>
      <c r="I9" s="81">
        <v>0.70833333333333337</v>
      </c>
      <c r="J9" s="75" t="s">
        <v>125</v>
      </c>
      <c r="K9" s="75"/>
      <c r="L9" s="82">
        <f t="shared" si="2"/>
        <v>4.1666666666666741E-2</v>
      </c>
      <c r="M9" s="83"/>
      <c r="N9" s="83"/>
      <c r="O9" s="75"/>
      <c r="P9" s="88"/>
      <c r="Q9" s="85"/>
      <c r="R9" s="88"/>
    </row>
    <row r="10" spans="1:18">
      <c r="A10" s="79">
        <f t="shared" si="0"/>
        <v>3</v>
      </c>
      <c r="B10" s="80">
        <v>40911</v>
      </c>
      <c r="C10" s="81">
        <v>0.25</v>
      </c>
      <c r="D10" s="81" t="s">
        <v>121</v>
      </c>
      <c r="E10" s="75" t="s">
        <v>122</v>
      </c>
      <c r="F10" s="75" t="s">
        <v>123</v>
      </c>
      <c r="G10" s="75" t="s">
        <v>137</v>
      </c>
      <c r="H10" s="80">
        <f t="shared" si="1"/>
        <v>40911</v>
      </c>
      <c r="I10" s="81">
        <v>0.3125</v>
      </c>
      <c r="J10" s="75" t="s">
        <v>138</v>
      </c>
      <c r="K10" s="75">
        <v>20</v>
      </c>
      <c r="L10" s="82">
        <f t="shared" si="2"/>
        <v>6.25E-2</v>
      </c>
      <c r="M10" s="83">
        <f>LOOKUP(F10,'3'!$B$2:$B$143,'3'!$A$2:$A$143)</f>
        <v>5.2</v>
      </c>
      <c r="N10" s="75" t="str">
        <f>LOOKUP(F10,'3'!$B$2:$B$143,'3'!$B$2:$B$143)</f>
        <v>Maršruta apsekošana</v>
      </c>
      <c r="O10" s="75" t="str">
        <f>LOOKUP(F10,'3'!$B$2:$B$143,'3'!$C$2:$C$143)</f>
        <v>km</v>
      </c>
      <c r="P10" s="84">
        <f>LOOKUP(F10,'3'!$B$2:$B$143,'3'!$D$2:$D$143)</f>
        <v>1</v>
      </c>
      <c r="Q10" s="85">
        <v>20</v>
      </c>
      <c r="R10" s="84">
        <f>P10*Q10</f>
        <v>20</v>
      </c>
    </row>
    <row r="11" spans="1:18">
      <c r="A11" s="79">
        <f t="shared" si="0"/>
        <v>3</v>
      </c>
      <c r="B11" s="80">
        <v>40911</v>
      </c>
      <c r="C11" s="81">
        <v>0.32291666666666669</v>
      </c>
      <c r="D11" s="81" t="s">
        <v>127</v>
      </c>
      <c r="E11" s="75" t="s">
        <v>128</v>
      </c>
      <c r="F11" s="87" t="s">
        <v>129</v>
      </c>
      <c r="G11" s="75"/>
      <c r="H11" s="80">
        <f t="shared" si="1"/>
        <v>40911</v>
      </c>
      <c r="I11" s="81">
        <v>0.35416666666666669</v>
      </c>
      <c r="J11" s="75" t="s">
        <v>125</v>
      </c>
      <c r="K11" s="75"/>
      <c r="L11" s="82">
        <f t="shared" si="2"/>
        <v>3.125E-2</v>
      </c>
      <c r="M11" s="83"/>
      <c r="N11" s="83"/>
      <c r="O11" s="75"/>
      <c r="P11" s="88"/>
      <c r="Q11" s="85"/>
      <c r="R11" s="88"/>
    </row>
    <row r="12" spans="1:18">
      <c r="A12" s="79">
        <f t="shared" si="0"/>
        <v>3</v>
      </c>
      <c r="B12" s="80">
        <v>40911</v>
      </c>
      <c r="C12" s="81">
        <v>0.3611111111111111</v>
      </c>
      <c r="D12" s="81" t="s">
        <v>135</v>
      </c>
      <c r="E12" s="75" t="s">
        <v>128</v>
      </c>
      <c r="F12" s="73" t="s">
        <v>139</v>
      </c>
      <c r="G12" s="75"/>
      <c r="H12" s="80">
        <f t="shared" si="1"/>
        <v>40911</v>
      </c>
      <c r="I12" s="81">
        <v>0.36805555555555558</v>
      </c>
      <c r="J12" s="75" t="s">
        <v>125</v>
      </c>
      <c r="K12" s="75"/>
      <c r="L12" s="82">
        <f t="shared" si="2"/>
        <v>6.9444444444444753E-3</v>
      </c>
      <c r="M12" s="83"/>
      <c r="N12" s="83"/>
      <c r="O12" s="75"/>
      <c r="P12" s="88"/>
      <c r="Q12" s="85"/>
      <c r="R12" s="88"/>
    </row>
    <row r="13" spans="1:18">
      <c r="A13" s="79">
        <f t="shared" si="0"/>
        <v>3</v>
      </c>
      <c r="B13" s="80">
        <v>40911</v>
      </c>
      <c r="C13" s="81">
        <v>0.375</v>
      </c>
      <c r="D13" s="81" t="s">
        <v>140</v>
      </c>
      <c r="E13" s="75" t="s">
        <v>128</v>
      </c>
      <c r="F13" s="87" t="s">
        <v>141</v>
      </c>
      <c r="G13" s="75"/>
      <c r="H13" s="80">
        <f t="shared" si="1"/>
        <v>40911</v>
      </c>
      <c r="I13" s="81">
        <v>0.4375</v>
      </c>
      <c r="J13" s="75" t="s">
        <v>125</v>
      </c>
      <c r="K13" s="75"/>
      <c r="L13" s="82">
        <f t="shared" si="2"/>
        <v>6.25E-2</v>
      </c>
      <c r="M13" s="83"/>
      <c r="N13" s="83"/>
      <c r="O13" s="75"/>
      <c r="P13" s="88"/>
      <c r="Q13" s="85"/>
      <c r="R13" s="88"/>
    </row>
    <row r="14" spans="1:18">
      <c r="A14" s="79">
        <f t="shared" si="0"/>
        <v>3</v>
      </c>
      <c r="B14" s="80">
        <v>40911</v>
      </c>
      <c r="C14" s="81">
        <v>0.375</v>
      </c>
      <c r="D14" s="81" t="s">
        <v>140</v>
      </c>
      <c r="E14" s="75" t="s">
        <v>128</v>
      </c>
      <c r="F14" s="87" t="s">
        <v>141</v>
      </c>
      <c r="G14" s="75"/>
      <c r="H14" s="80">
        <f t="shared" si="1"/>
        <v>40911</v>
      </c>
      <c r="I14" s="81">
        <v>0.4375</v>
      </c>
      <c r="J14" s="75" t="s">
        <v>125</v>
      </c>
      <c r="K14" s="75"/>
      <c r="L14" s="82">
        <f t="shared" si="2"/>
        <v>6.25E-2</v>
      </c>
      <c r="M14" s="83"/>
      <c r="N14" s="83"/>
      <c r="O14" s="75"/>
      <c r="P14" s="88"/>
      <c r="Q14" s="85"/>
      <c r="R14" s="88"/>
    </row>
    <row r="15" spans="1:18">
      <c r="A15" s="79">
        <f t="shared" si="0"/>
        <v>3</v>
      </c>
      <c r="B15" s="80">
        <v>40911</v>
      </c>
      <c r="C15" s="81">
        <v>0.4375</v>
      </c>
      <c r="D15" s="81" t="s">
        <v>140</v>
      </c>
      <c r="E15" s="75" t="s">
        <v>142</v>
      </c>
      <c r="F15" s="87" t="s">
        <v>143</v>
      </c>
      <c r="G15" s="75"/>
      <c r="H15" s="80">
        <f t="shared" si="1"/>
        <v>40911</v>
      </c>
      <c r="I15" s="81">
        <v>0.44791666666666669</v>
      </c>
      <c r="J15" s="75" t="s">
        <v>125</v>
      </c>
      <c r="K15" s="75">
        <v>5</v>
      </c>
      <c r="L15" s="82">
        <f t="shared" si="2"/>
        <v>1.0416666666666685E-2</v>
      </c>
      <c r="M15" s="83"/>
      <c r="N15" s="83"/>
      <c r="O15" s="75"/>
      <c r="P15" s="88"/>
      <c r="Q15" s="85"/>
      <c r="R15" s="88"/>
    </row>
    <row r="16" spans="1:18">
      <c r="A16" s="79">
        <f t="shared" si="0"/>
        <v>3</v>
      </c>
      <c r="B16" s="80">
        <v>40911</v>
      </c>
      <c r="C16" s="81">
        <v>0.49305555555555558</v>
      </c>
      <c r="D16" s="81" t="s">
        <v>144</v>
      </c>
      <c r="E16" s="75" t="s">
        <v>145</v>
      </c>
      <c r="F16" s="87" t="s">
        <v>146</v>
      </c>
      <c r="G16" s="75" t="s">
        <v>147</v>
      </c>
      <c r="H16" s="80">
        <f t="shared" si="1"/>
        <v>40911</v>
      </c>
      <c r="I16" s="81">
        <v>0.53472222222222221</v>
      </c>
      <c r="J16" s="75" t="s">
        <v>138</v>
      </c>
      <c r="K16" s="75">
        <v>10</v>
      </c>
      <c r="L16" s="82">
        <f t="shared" si="2"/>
        <v>4.166666666666663E-2</v>
      </c>
      <c r="M16" s="83">
        <v>5.0999999999999996</v>
      </c>
      <c r="N16" s="90" t="s">
        <v>148</v>
      </c>
      <c r="O16" s="91" t="s">
        <v>149</v>
      </c>
      <c r="P16" s="84">
        <v>10</v>
      </c>
      <c r="Q16" s="85">
        <v>1</v>
      </c>
      <c r="R16" s="84">
        <f>P16*Q16</f>
        <v>10</v>
      </c>
    </row>
    <row r="17" spans="1:18">
      <c r="A17" s="79">
        <f t="shared" si="0"/>
        <v>3</v>
      </c>
      <c r="B17" s="80">
        <v>40911</v>
      </c>
      <c r="C17" s="81">
        <v>0.54166666666666663</v>
      </c>
      <c r="D17" s="81" t="s">
        <v>135</v>
      </c>
      <c r="E17" s="75" t="s">
        <v>142</v>
      </c>
      <c r="F17" s="73" t="s">
        <v>150</v>
      </c>
      <c r="G17" s="75"/>
      <c r="H17" s="80">
        <f t="shared" si="1"/>
        <v>40911</v>
      </c>
      <c r="I17" s="81">
        <v>0.57291666666666663</v>
      </c>
      <c r="J17" s="75" t="s">
        <v>125</v>
      </c>
      <c r="K17" s="75">
        <v>5</v>
      </c>
      <c r="L17" s="82">
        <f t="shared" si="2"/>
        <v>3.125E-2</v>
      </c>
      <c r="M17" s="83"/>
      <c r="N17" s="83"/>
      <c r="O17" s="75"/>
      <c r="P17" s="88"/>
      <c r="Q17" s="85"/>
      <c r="R17" s="88"/>
    </row>
    <row r="18" spans="1:18">
      <c r="A18" s="79">
        <f t="shared" si="0"/>
        <v>3</v>
      </c>
      <c r="B18" s="80">
        <v>40911</v>
      </c>
      <c r="C18" s="81">
        <v>0.58333333333333337</v>
      </c>
      <c r="D18" s="81" t="s">
        <v>144</v>
      </c>
      <c r="E18" s="75" t="s">
        <v>151</v>
      </c>
      <c r="F18" s="73" t="s">
        <v>152</v>
      </c>
      <c r="G18" s="75" t="s">
        <v>153</v>
      </c>
      <c r="H18" s="80">
        <f t="shared" si="1"/>
        <v>40911</v>
      </c>
      <c r="I18" s="81">
        <v>0.59375</v>
      </c>
      <c r="J18" s="75" t="s">
        <v>138</v>
      </c>
      <c r="K18" s="75">
        <v>5</v>
      </c>
      <c r="L18" s="82">
        <f t="shared" si="2"/>
        <v>1.041666666666663E-2</v>
      </c>
      <c r="M18" s="83">
        <v>5.0999999999999996</v>
      </c>
      <c r="N18" s="90" t="s">
        <v>148</v>
      </c>
      <c r="O18" s="91" t="s">
        <v>149</v>
      </c>
      <c r="P18" s="84">
        <v>10</v>
      </c>
      <c r="Q18" s="85">
        <v>1</v>
      </c>
      <c r="R18" s="84">
        <f t="shared" ref="R18:R24" si="3">P18*Q18</f>
        <v>10</v>
      </c>
    </row>
    <row r="19" spans="1:18">
      <c r="A19" s="79">
        <f t="shared" si="0"/>
        <v>3</v>
      </c>
      <c r="B19" s="80">
        <v>40911</v>
      </c>
      <c r="C19" s="81">
        <v>0.59375</v>
      </c>
      <c r="D19" s="81" t="s">
        <v>144</v>
      </c>
      <c r="E19" s="75" t="s">
        <v>154</v>
      </c>
      <c r="F19" s="73" t="s">
        <v>152</v>
      </c>
      <c r="G19" s="75" t="s">
        <v>155</v>
      </c>
      <c r="H19" s="80">
        <f t="shared" si="1"/>
        <v>40911</v>
      </c>
      <c r="I19" s="81">
        <v>0.60416666666666663</v>
      </c>
      <c r="J19" s="75" t="s">
        <v>138</v>
      </c>
      <c r="K19" s="75">
        <v>5</v>
      </c>
      <c r="L19" s="82">
        <f t="shared" si="2"/>
        <v>1.041666666666663E-2</v>
      </c>
      <c r="M19" s="83">
        <v>5.0999999999999996</v>
      </c>
      <c r="N19" s="90" t="s">
        <v>148</v>
      </c>
      <c r="O19" s="91" t="s">
        <v>149</v>
      </c>
      <c r="P19" s="84">
        <v>10</v>
      </c>
      <c r="Q19" s="85">
        <v>1</v>
      </c>
      <c r="R19" s="84">
        <f t="shared" si="3"/>
        <v>10</v>
      </c>
    </row>
    <row r="20" spans="1:18">
      <c r="A20" s="79">
        <f t="shared" si="0"/>
        <v>3</v>
      </c>
      <c r="B20" s="80">
        <v>40911</v>
      </c>
      <c r="C20" s="81">
        <v>0.61805555555555558</v>
      </c>
      <c r="D20" s="81" t="s">
        <v>144</v>
      </c>
      <c r="E20" s="75" t="s">
        <v>156</v>
      </c>
      <c r="F20" s="73" t="s">
        <v>157</v>
      </c>
      <c r="G20" s="75" t="s">
        <v>158</v>
      </c>
      <c r="H20" s="80">
        <f t="shared" si="1"/>
        <v>40911</v>
      </c>
      <c r="I20" s="81">
        <v>0.64583333333333337</v>
      </c>
      <c r="J20" s="75" t="s">
        <v>138</v>
      </c>
      <c r="K20" s="75">
        <v>5</v>
      </c>
      <c r="L20" s="82">
        <f t="shared" si="2"/>
        <v>2.777777777777779E-2</v>
      </c>
      <c r="M20" s="83">
        <v>5.0999999999999996</v>
      </c>
      <c r="N20" s="90" t="s">
        <v>148</v>
      </c>
      <c r="O20" s="91" t="s">
        <v>149</v>
      </c>
      <c r="P20" s="84">
        <v>10</v>
      </c>
      <c r="Q20" s="85">
        <v>1</v>
      </c>
      <c r="R20" s="84">
        <f t="shared" si="3"/>
        <v>10</v>
      </c>
    </row>
    <row r="21" spans="1:18">
      <c r="A21" s="79">
        <f t="shared" si="0"/>
        <v>3</v>
      </c>
      <c r="B21" s="80">
        <v>40911</v>
      </c>
      <c r="C21" s="81">
        <v>0.61805555555555558</v>
      </c>
      <c r="D21" s="81" t="s">
        <v>159</v>
      </c>
      <c r="E21" s="75" t="s">
        <v>156</v>
      </c>
      <c r="F21" s="75" t="s">
        <v>160</v>
      </c>
      <c r="G21" s="75"/>
      <c r="H21" s="80">
        <f t="shared" si="1"/>
        <v>40911</v>
      </c>
      <c r="I21" s="81">
        <v>0.64583333333333337</v>
      </c>
      <c r="J21" s="75" t="s">
        <v>125</v>
      </c>
      <c r="K21" s="75"/>
      <c r="L21" s="82">
        <f>I21-C21</f>
        <v>2.777777777777779E-2</v>
      </c>
      <c r="M21" s="75">
        <f>LOOKUP(F21,'3'!$B$2:$B$143,'3'!$A$2:$A$143)</f>
        <v>3.17</v>
      </c>
      <c r="N21" s="75" t="str">
        <f>LOOKUP(F21,'3'!$B$2:$B$143,'3'!$B$2:$B$143)</f>
        <v>Vadības plates ZKS tipa drošinātāja nomaiņa</v>
      </c>
      <c r="O21" s="75" t="str">
        <f>LOOKUP(F21,'3'!$B$2:$B$143,'3'!$C$2:$C$143)</f>
        <v>gab.</v>
      </c>
      <c r="P21" s="84">
        <f>LOOKUP(F21,'3'!$B$2:$B$143,'3'!$D$2:$D$143)</f>
        <v>10</v>
      </c>
      <c r="Q21" s="85">
        <v>1</v>
      </c>
      <c r="R21" s="84">
        <f t="shared" si="3"/>
        <v>10</v>
      </c>
    </row>
    <row r="22" spans="1:18">
      <c r="A22" s="79">
        <f t="shared" si="0"/>
        <v>3</v>
      </c>
      <c r="B22" s="80">
        <v>40911</v>
      </c>
      <c r="C22" s="81">
        <v>0.61805555555555558</v>
      </c>
      <c r="D22" s="81" t="s">
        <v>159</v>
      </c>
      <c r="E22" s="75" t="s">
        <v>156</v>
      </c>
      <c r="F22" s="87" t="s">
        <v>161</v>
      </c>
      <c r="G22" s="75"/>
      <c r="H22" s="80">
        <f t="shared" si="1"/>
        <v>40911</v>
      </c>
      <c r="I22" s="81">
        <v>0.64583333333333337</v>
      </c>
      <c r="J22" s="75" t="s">
        <v>125</v>
      </c>
      <c r="K22" s="75"/>
      <c r="L22" s="82">
        <f>I22-C22</f>
        <v>2.777777777777779E-2</v>
      </c>
      <c r="M22" s="75">
        <f>LOOKUP(F22,'3'!$B$2:$B$143,'3'!$A$2:$A$143)</f>
        <v>2.4</v>
      </c>
      <c r="N22" s="75" t="str">
        <f>LOOKUP(F22,'3'!$B$2:$B$143,'3'!$B$2:$B$143)</f>
        <v>Balsta vāka maiņa</v>
      </c>
      <c r="O22" s="75" t="str">
        <f>LOOKUP(F22,'3'!$B$2:$B$143,'3'!$C$2:$C$143)</f>
        <v>gab.</v>
      </c>
      <c r="P22" s="84">
        <f>LOOKUP(F22,'3'!$B$2:$B$143,'3'!$D$2:$D$143)</f>
        <v>5</v>
      </c>
      <c r="Q22" s="85">
        <v>1</v>
      </c>
      <c r="R22" s="84">
        <f t="shared" si="3"/>
        <v>5</v>
      </c>
    </row>
    <row r="23" spans="1:18">
      <c r="A23" s="79">
        <f t="shared" si="0"/>
        <v>3</v>
      </c>
      <c r="B23" s="80">
        <v>40911</v>
      </c>
      <c r="C23" s="81">
        <v>0.65625</v>
      </c>
      <c r="D23" s="81" t="s">
        <v>144</v>
      </c>
      <c r="E23" s="75" t="s">
        <v>131</v>
      </c>
      <c r="F23" s="87" t="s">
        <v>162</v>
      </c>
      <c r="G23" s="75" t="s">
        <v>163</v>
      </c>
      <c r="H23" s="80">
        <f t="shared" si="1"/>
        <v>40911</v>
      </c>
      <c r="I23" s="81">
        <v>0.66666666666666663</v>
      </c>
      <c r="J23" s="75" t="s">
        <v>138</v>
      </c>
      <c r="K23" s="75">
        <v>5</v>
      </c>
      <c r="L23" s="82">
        <f t="shared" ref="L23:L44" si="4">I23-C23</f>
        <v>1.041666666666663E-2</v>
      </c>
      <c r="M23" s="83">
        <v>5.0999999999999996</v>
      </c>
      <c r="N23" s="90" t="s">
        <v>148</v>
      </c>
      <c r="O23" s="91" t="s">
        <v>149</v>
      </c>
      <c r="P23" s="84">
        <v>10</v>
      </c>
      <c r="Q23" s="85">
        <v>1</v>
      </c>
      <c r="R23" s="84">
        <f t="shared" si="3"/>
        <v>10</v>
      </c>
    </row>
    <row r="24" spans="1:18">
      <c r="A24" s="79">
        <f t="shared" si="0"/>
        <v>3</v>
      </c>
      <c r="B24" s="80">
        <v>40911</v>
      </c>
      <c r="C24" s="81">
        <v>0.65625</v>
      </c>
      <c r="D24" s="81" t="s">
        <v>159</v>
      </c>
      <c r="E24" s="75" t="s">
        <v>131</v>
      </c>
      <c r="F24" s="87" t="s">
        <v>164</v>
      </c>
      <c r="G24" s="75"/>
      <c r="H24" s="80">
        <f t="shared" si="1"/>
        <v>40911</v>
      </c>
      <c r="I24" s="81">
        <v>0.66666666666666663</v>
      </c>
      <c r="J24" s="75" t="s">
        <v>125</v>
      </c>
      <c r="K24" s="75"/>
      <c r="L24" s="82">
        <f t="shared" si="4"/>
        <v>1.041666666666663E-2</v>
      </c>
      <c r="M24" s="75">
        <f>LOOKUP(F24,'3'!$B$2:$B$143,'3'!$A$2:$A$143)</f>
        <v>2.4</v>
      </c>
      <c r="N24" s="75" t="str">
        <f>LOOKUP(F24,'3'!$B$2:$B$143,'3'!$B$2:$B$143)</f>
        <v>Balsta vāka maiņa</v>
      </c>
      <c r="O24" s="75" t="str">
        <f>LOOKUP(F24,'3'!$B$2:$B$143,'3'!$C$2:$C$143)</f>
        <v>gab.</v>
      </c>
      <c r="P24" s="84">
        <f>LOOKUP(F24,'3'!$B$2:$B$143,'3'!$D$2:$D$143)</f>
        <v>5</v>
      </c>
      <c r="Q24" s="85">
        <v>1</v>
      </c>
      <c r="R24" s="84">
        <f t="shared" si="3"/>
        <v>5</v>
      </c>
    </row>
    <row r="25" spans="1:18">
      <c r="A25" s="79">
        <f t="shared" si="0"/>
        <v>3</v>
      </c>
      <c r="B25" s="80">
        <v>40911</v>
      </c>
      <c r="C25" s="81">
        <v>0.66666666666666663</v>
      </c>
      <c r="D25" s="81" t="s">
        <v>165</v>
      </c>
      <c r="E25" s="75" t="s">
        <v>128</v>
      </c>
      <c r="F25" s="87" t="s">
        <v>166</v>
      </c>
      <c r="G25" s="75"/>
      <c r="H25" s="80">
        <f t="shared" si="1"/>
        <v>40911</v>
      </c>
      <c r="I25" s="81">
        <v>0.72916666666666663</v>
      </c>
      <c r="J25" s="75" t="s">
        <v>125</v>
      </c>
      <c r="K25" s="75"/>
      <c r="L25" s="82">
        <f t="shared" si="4"/>
        <v>6.25E-2</v>
      </c>
      <c r="M25" s="83"/>
      <c r="N25" s="83"/>
      <c r="O25" s="75"/>
      <c r="P25" s="88"/>
      <c r="Q25" s="85"/>
      <c r="R25" s="88"/>
    </row>
    <row r="26" spans="1:18">
      <c r="A26" s="79">
        <f t="shared" si="0"/>
        <v>4</v>
      </c>
      <c r="B26" s="80">
        <v>40912</v>
      </c>
      <c r="C26" s="81">
        <v>0.25</v>
      </c>
      <c r="D26" s="81" t="s">
        <v>121</v>
      </c>
      <c r="E26" s="75" t="s">
        <v>122</v>
      </c>
      <c r="F26" s="75" t="s">
        <v>123</v>
      </c>
      <c r="G26" s="75" t="s">
        <v>167</v>
      </c>
      <c r="H26" s="80">
        <f t="shared" si="1"/>
        <v>40912</v>
      </c>
      <c r="I26" s="81">
        <v>0.3125</v>
      </c>
      <c r="J26" s="75" t="s">
        <v>138</v>
      </c>
      <c r="K26" s="75">
        <v>20</v>
      </c>
      <c r="L26" s="82">
        <f t="shared" si="4"/>
        <v>6.25E-2</v>
      </c>
      <c r="M26" s="83">
        <f>LOOKUP(F26,'3'!$B$2:$B$143,'3'!$A$2:$A$143)</f>
        <v>5.2</v>
      </c>
      <c r="N26" s="75" t="str">
        <f>LOOKUP(F26,'3'!$B$2:$B$143,'3'!$B$2:$B$143)</f>
        <v>Maršruta apsekošana</v>
      </c>
      <c r="O26" s="75" t="str">
        <f>LOOKUP(F26,'3'!$B$2:$B$143,'3'!$C$2:$C$143)</f>
        <v>km</v>
      </c>
      <c r="P26" s="84">
        <f>LOOKUP(F26,'3'!$B$2:$B$143,'3'!$D$2:$D$143)</f>
        <v>1</v>
      </c>
      <c r="Q26" s="85">
        <v>20</v>
      </c>
      <c r="R26" s="84">
        <f>P26*Q26</f>
        <v>20</v>
      </c>
    </row>
    <row r="27" spans="1:18">
      <c r="A27" s="79">
        <f t="shared" si="0"/>
        <v>4</v>
      </c>
      <c r="B27" s="80">
        <v>40912</v>
      </c>
      <c r="C27" s="81">
        <v>0.32291666666666669</v>
      </c>
      <c r="D27" s="81" t="s">
        <v>127</v>
      </c>
      <c r="E27" s="75" t="s">
        <v>128</v>
      </c>
      <c r="F27" s="87" t="s">
        <v>129</v>
      </c>
      <c r="G27" s="75"/>
      <c r="H27" s="80">
        <f t="shared" si="1"/>
        <v>40912</v>
      </c>
      <c r="I27" s="81">
        <v>0.35416666666666669</v>
      </c>
      <c r="J27" s="75" t="s">
        <v>125</v>
      </c>
      <c r="K27" s="75"/>
      <c r="L27" s="82">
        <f t="shared" si="4"/>
        <v>3.125E-2</v>
      </c>
      <c r="M27" s="83"/>
      <c r="N27" s="83"/>
      <c r="O27" s="75"/>
      <c r="P27" s="88"/>
      <c r="Q27" s="85"/>
      <c r="R27" s="88"/>
    </row>
    <row r="28" spans="1:18">
      <c r="A28" s="79">
        <f t="shared" si="0"/>
        <v>4</v>
      </c>
      <c r="B28" s="80">
        <v>40912</v>
      </c>
      <c r="C28" s="81">
        <v>0.35416666666666669</v>
      </c>
      <c r="D28" s="81" t="s">
        <v>140</v>
      </c>
      <c r="E28" s="75" t="s">
        <v>128</v>
      </c>
      <c r="F28" s="87" t="s">
        <v>168</v>
      </c>
      <c r="G28" s="75"/>
      <c r="H28" s="80">
        <f t="shared" si="1"/>
        <v>40912</v>
      </c>
      <c r="I28" s="81">
        <v>0.375</v>
      </c>
      <c r="J28" s="75" t="s">
        <v>125</v>
      </c>
      <c r="K28" s="75"/>
      <c r="L28" s="82">
        <f t="shared" si="4"/>
        <v>2.0833333333333315E-2</v>
      </c>
      <c r="M28" s="83"/>
      <c r="N28" s="83"/>
      <c r="O28" s="75"/>
      <c r="P28" s="88"/>
      <c r="Q28" s="85"/>
      <c r="R28" s="88"/>
    </row>
    <row r="29" spans="1:18">
      <c r="A29" s="79">
        <f t="shared" si="0"/>
        <v>4</v>
      </c>
      <c r="B29" s="80">
        <v>40912</v>
      </c>
      <c r="C29" s="81">
        <v>0.375</v>
      </c>
      <c r="D29" s="81" t="s">
        <v>144</v>
      </c>
      <c r="E29" s="75" t="s">
        <v>156</v>
      </c>
      <c r="F29" s="87" t="s">
        <v>162</v>
      </c>
      <c r="G29" s="75" t="s">
        <v>169</v>
      </c>
      <c r="H29" s="80">
        <f t="shared" si="1"/>
        <v>40912</v>
      </c>
      <c r="I29" s="81">
        <v>0.66666666666666663</v>
      </c>
      <c r="J29" s="75" t="s">
        <v>138</v>
      </c>
      <c r="K29" s="75">
        <v>5</v>
      </c>
      <c r="L29" s="82">
        <f t="shared" si="4"/>
        <v>0.29166666666666663</v>
      </c>
      <c r="M29" s="83">
        <v>5.0999999999999996</v>
      </c>
      <c r="N29" s="90" t="s">
        <v>148</v>
      </c>
      <c r="O29" s="91" t="s">
        <v>149</v>
      </c>
      <c r="P29" s="84">
        <v>10</v>
      </c>
      <c r="Q29" s="85">
        <v>1</v>
      </c>
      <c r="R29" s="84">
        <f>P29*Q29</f>
        <v>10</v>
      </c>
    </row>
    <row r="30" spans="1:18">
      <c r="A30" s="79">
        <f t="shared" si="0"/>
        <v>4</v>
      </c>
      <c r="B30" s="80">
        <v>40912</v>
      </c>
      <c r="C30" s="81">
        <v>0.375</v>
      </c>
      <c r="D30" s="81" t="s">
        <v>159</v>
      </c>
      <c r="E30" s="75" t="s">
        <v>156</v>
      </c>
      <c r="F30" s="87" t="s">
        <v>170</v>
      </c>
      <c r="G30" s="75"/>
      <c r="H30" s="80">
        <f t="shared" si="1"/>
        <v>40912</v>
      </c>
      <c r="I30" s="81">
        <v>0.39583333333333331</v>
      </c>
      <c r="J30" s="75" t="s">
        <v>125</v>
      </c>
      <c r="K30" s="75"/>
      <c r="L30" s="82">
        <f t="shared" si="4"/>
        <v>2.0833333333333315E-2</v>
      </c>
      <c r="M30" s="75">
        <f>LOOKUP(F30,'3'!$B$2:$B$143,'3'!$A$2:$A$143)</f>
        <v>1.28</v>
      </c>
      <c r="N30" s="75" t="str">
        <f>LOOKUP(F30,'3'!$B$2:$B$143,'3'!$B$2:$B$143)</f>
        <v>SP-7 tipa sadalnes montāža</v>
      </c>
      <c r="O30" s="75" t="str">
        <f>LOOKUP(F30,'3'!$B$2:$B$143,'3'!$C$2:$C$143)</f>
        <v>gab.</v>
      </c>
      <c r="P30" s="84">
        <f>LOOKUP(F30,'3'!$B$2:$B$143,'3'!$D$2:$D$143)</f>
        <v>20</v>
      </c>
      <c r="Q30" s="85">
        <v>1</v>
      </c>
      <c r="R30" s="84">
        <f>P30*Q30</f>
        <v>20</v>
      </c>
    </row>
    <row r="31" spans="1:18">
      <c r="A31" s="79">
        <f t="shared" si="0"/>
        <v>4</v>
      </c>
      <c r="B31" s="80">
        <v>40912</v>
      </c>
      <c r="C31" s="81">
        <v>0.39583333333333331</v>
      </c>
      <c r="D31" s="81" t="s">
        <v>140</v>
      </c>
      <c r="E31" s="75" t="s">
        <v>128</v>
      </c>
      <c r="F31" s="87" t="s">
        <v>171</v>
      </c>
      <c r="G31" s="75"/>
      <c r="H31" s="80">
        <f t="shared" si="1"/>
        <v>40912</v>
      </c>
      <c r="I31" s="81">
        <v>0.41666666666666669</v>
      </c>
      <c r="J31" s="75" t="s">
        <v>125</v>
      </c>
      <c r="K31" s="75"/>
      <c r="L31" s="82">
        <f t="shared" si="4"/>
        <v>2.083333333333337E-2</v>
      </c>
      <c r="M31" s="83"/>
      <c r="N31" s="83"/>
      <c r="O31" s="75"/>
      <c r="P31" s="88"/>
      <c r="Q31" s="85"/>
      <c r="R31" s="88"/>
    </row>
    <row r="32" spans="1:18">
      <c r="A32" s="79">
        <f t="shared" si="0"/>
        <v>4</v>
      </c>
      <c r="B32" s="80">
        <v>40912</v>
      </c>
      <c r="C32" s="81">
        <v>0.41666666666666669</v>
      </c>
      <c r="D32" s="81" t="s">
        <v>165</v>
      </c>
      <c r="E32" s="75" t="s">
        <v>128</v>
      </c>
      <c r="F32" s="87" t="s">
        <v>172</v>
      </c>
      <c r="G32" s="75"/>
      <c r="H32" s="80">
        <f t="shared" si="1"/>
        <v>40912</v>
      </c>
      <c r="I32" s="81">
        <v>0.47916666666666669</v>
      </c>
      <c r="J32" s="75" t="s">
        <v>125</v>
      </c>
      <c r="K32" s="75"/>
      <c r="L32" s="82">
        <f t="shared" si="4"/>
        <v>6.25E-2</v>
      </c>
      <c r="M32" s="83"/>
      <c r="N32" s="83"/>
      <c r="O32" s="75"/>
      <c r="P32" s="88"/>
      <c r="Q32" s="85"/>
      <c r="R32" s="88"/>
    </row>
    <row r="33" spans="1:18">
      <c r="A33" s="79">
        <f t="shared" si="0"/>
        <v>4</v>
      </c>
      <c r="B33" s="80">
        <v>40912</v>
      </c>
      <c r="C33" s="81">
        <v>0.47916666666666669</v>
      </c>
      <c r="D33" s="81" t="s">
        <v>165</v>
      </c>
      <c r="E33" s="75" t="s">
        <v>128</v>
      </c>
      <c r="F33" s="87" t="s">
        <v>173</v>
      </c>
      <c r="G33" s="75"/>
      <c r="H33" s="80">
        <f t="shared" si="1"/>
        <v>40912</v>
      </c>
      <c r="I33" s="81">
        <v>0.54166666666666663</v>
      </c>
      <c r="J33" s="75" t="s">
        <v>125</v>
      </c>
      <c r="K33" s="75"/>
      <c r="L33" s="82">
        <f t="shared" si="4"/>
        <v>6.2499999999999944E-2</v>
      </c>
      <c r="M33" s="83"/>
      <c r="N33" s="83"/>
      <c r="O33" s="75"/>
      <c r="P33" s="88"/>
      <c r="Q33" s="85"/>
      <c r="R33" s="88"/>
    </row>
    <row r="34" spans="1:18">
      <c r="A34" s="79">
        <f t="shared" si="0"/>
        <v>4</v>
      </c>
      <c r="B34" s="80">
        <v>40912</v>
      </c>
      <c r="C34" s="81">
        <v>0.54166666666666663</v>
      </c>
      <c r="D34" s="81" t="s">
        <v>140</v>
      </c>
      <c r="E34" s="75" t="s">
        <v>142</v>
      </c>
      <c r="F34" s="73" t="s">
        <v>150</v>
      </c>
      <c r="G34" s="75"/>
      <c r="H34" s="80">
        <f t="shared" si="1"/>
        <v>40912</v>
      </c>
      <c r="I34" s="81">
        <v>0.5625</v>
      </c>
      <c r="J34" s="75" t="s">
        <v>125</v>
      </c>
      <c r="K34" s="75">
        <v>5</v>
      </c>
      <c r="L34" s="82">
        <f t="shared" si="4"/>
        <v>2.083333333333337E-2</v>
      </c>
      <c r="M34" s="83"/>
      <c r="N34" s="83"/>
      <c r="O34" s="75"/>
      <c r="P34" s="88"/>
      <c r="Q34" s="85"/>
      <c r="R34" s="88"/>
    </row>
    <row r="35" spans="1:18">
      <c r="A35" s="79">
        <f t="shared" si="0"/>
        <v>4</v>
      </c>
      <c r="B35" s="80">
        <v>40912</v>
      </c>
      <c r="C35" s="81">
        <v>0.5625</v>
      </c>
      <c r="D35" s="81" t="s">
        <v>174</v>
      </c>
      <c r="E35" s="75" t="s">
        <v>142</v>
      </c>
      <c r="F35" s="73" t="s">
        <v>175</v>
      </c>
      <c r="G35" s="75"/>
      <c r="H35" s="80">
        <f t="shared" si="1"/>
        <v>40912</v>
      </c>
      <c r="I35" s="81">
        <v>0.60416666666666663</v>
      </c>
      <c r="J35" s="75" t="s">
        <v>125</v>
      </c>
      <c r="K35" s="75"/>
      <c r="L35" s="82">
        <f t="shared" si="4"/>
        <v>4.166666666666663E-2</v>
      </c>
      <c r="M35" s="83"/>
      <c r="N35" s="83"/>
      <c r="O35" s="75"/>
      <c r="P35" s="88"/>
      <c r="Q35" s="85"/>
      <c r="R35" s="88"/>
    </row>
    <row r="36" spans="1:18">
      <c r="A36" s="79">
        <f t="shared" si="0"/>
        <v>4</v>
      </c>
      <c r="B36" s="80">
        <v>40912</v>
      </c>
      <c r="C36" s="81">
        <v>0.61458333333333337</v>
      </c>
      <c r="D36" s="81" t="s">
        <v>165</v>
      </c>
      <c r="E36" s="75" t="s">
        <v>128</v>
      </c>
      <c r="F36" s="87" t="s">
        <v>176</v>
      </c>
      <c r="G36" s="75"/>
      <c r="H36" s="80">
        <f t="shared" si="1"/>
        <v>40912</v>
      </c>
      <c r="I36" s="81">
        <v>0.625</v>
      </c>
      <c r="J36" s="75" t="s">
        <v>125</v>
      </c>
      <c r="K36" s="75"/>
      <c r="L36" s="82">
        <f t="shared" si="4"/>
        <v>1.041666666666663E-2</v>
      </c>
      <c r="M36" s="83"/>
      <c r="N36" s="83"/>
      <c r="O36" s="75"/>
      <c r="P36" s="88"/>
      <c r="Q36" s="85"/>
      <c r="R36" s="88"/>
    </row>
    <row r="37" spans="1:18">
      <c r="A37" s="79">
        <f t="shared" si="0"/>
        <v>4</v>
      </c>
      <c r="B37" s="80">
        <v>40912</v>
      </c>
      <c r="C37" s="92">
        <v>0.59861111111111109</v>
      </c>
      <c r="D37" s="81" t="s">
        <v>144</v>
      </c>
      <c r="E37" s="75" t="s">
        <v>177</v>
      </c>
      <c r="F37" s="73" t="s">
        <v>178</v>
      </c>
      <c r="G37" s="75" t="s">
        <v>179</v>
      </c>
      <c r="H37" s="80">
        <f t="shared" si="1"/>
        <v>40912</v>
      </c>
      <c r="I37" s="92">
        <v>0.70833333333333337</v>
      </c>
      <c r="J37" s="75" t="s">
        <v>138</v>
      </c>
      <c r="K37" s="75">
        <v>5</v>
      </c>
      <c r="L37" s="82">
        <f t="shared" si="4"/>
        <v>0.10972222222222228</v>
      </c>
      <c r="M37" s="83">
        <v>5.0999999999999996</v>
      </c>
      <c r="N37" s="90" t="s">
        <v>148</v>
      </c>
      <c r="O37" s="91" t="s">
        <v>149</v>
      </c>
      <c r="P37" s="84">
        <v>10</v>
      </c>
      <c r="Q37" s="85">
        <v>1</v>
      </c>
      <c r="R37" s="84">
        <f>P37*Q37</f>
        <v>10</v>
      </c>
    </row>
    <row r="38" spans="1:18">
      <c r="A38" s="79">
        <f t="shared" si="0"/>
        <v>4</v>
      </c>
      <c r="B38" s="80">
        <v>40912</v>
      </c>
      <c r="C38" s="81">
        <v>0.625</v>
      </c>
      <c r="D38" s="81" t="s">
        <v>159</v>
      </c>
      <c r="E38" s="75" t="s">
        <v>177</v>
      </c>
      <c r="F38" s="75" t="s">
        <v>180</v>
      </c>
      <c r="G38" s="75"/>
      <c r="H38" s="80">
        <f t="shared" si="1"/>
        <v>40912</v>
      </c>
      <c r="I38" s="81">
        <v>0.66666666666666663</v>
      </c>
      <c r="J38" s="75" t="s">
        <v>125</v>
      </c>
      <c r="K38" s="75"/>
      <c r="L38" s="82">
        <f t="shared" si="4"/>
        <v>4.166666666666663E-2</v>
      </c>
      <c r="M38" s="75">
        <f>LOOKUP(F38,'3'!$B$2:$B$143,'3'!$A$2:$A$143)</f>
        <v>4.4000000000000004</v>
      </c>
      <c r="N38" s="75" t="str">
        <f>LOOKUP(F38,'3'!$B$2:$B$143,'3'!$B$2:$B$143)</f>
        <v>Signālgalvas demontāža uz balsta</v>
      </c>
      <c r="O38" s="75" t="str">
        <f>LOOKUP(F38,'3'!$B$2:$B$143,'3'!$C$2:$C$143)</f>
        <v>gab.</v>
      </c>
      <c r="P38" s="84">
        <f>LOOKUP(F38,'3'!$B$2:$B$143,'3'!$D$2:$D$143)</f>
        <v>10</v>
      </c>
      <c r="Q38" s="85">
        <v>1</v>
      </c>
      <c r="R38" s="84">
        <f>P38*Q38</f>
        <v>10</v>
      </c>
    </row>
    <row r="39" spans="1:18">
      <c r="A39" s="79">
        <f t="shared" si="0"/>
        <v>4</v>
      </c>
      <c r="B39" s="80">
        <v>40912</v>
      </c>
      <c r="C39" s="81">
        <v>0.66666666666666663</v>
      </c>
      <c r="D39" s="81" t="s">
        <v>159</v>
      </c>
      <c r="E39" s="75" t="s">
        <v>177</v>
      </c>
      <c r="F39" s="75" t="s">
        <v>181</v>
      </c>
      <c r="G39" s="75"/>
      <c r="H39" s="80">
        <f t="shared" si="1"/>
        <v>40912</v>
      </c>
      <c r="I39" s="81">
        <v>0.72916666666666663</v>
      </c>
      <c r="J39" s="75" t="s">
        <v>125</v>
      </c>
      <c r="K39" s="75"/>
      <c r="L39" s="82">
        <f t="shared" si="4"/>
        <v>6.25E-2</v>
      </c>
      <c r="M39" s="75">
        <f>LOOKUP(F39,'3'!$B$2:$B$143,'3'!$A$2:$A$143)</f>
        <v>2.4300000000000002</v>
      </c>
      <c r="N39" s="75" t="str">
        <f>LOOKUP(F39,'3'!$B$2:$B$143,'3'!$B$2:$B$143)</f>
        <v>Pasūtītāja transporta signālgalvas montāža uz balsta</v>
      </c>
      <c r="O39" s="75" t="str">
        <f>LOOKUP(F39,'3'!$B$2:$B$143,'3'!$C$2:$C$143)</f>
        <v>gab.</v>
      </c>
      <c r="P39" s="84">
        <f>LOOKUP(F39,'3'!$B$2:$B$143,'3'!$D$2:$D$143)</f>
        <v>20</v>
      </c>
      <c r="Q39" s="85">
        <v>1</v>
      </c>
      <c r="R39" s="84">
        <f>P39*Q39</f>
        <v>20</v>
      </c>
    </row>
    <row r="40" spans="1:18">
      <c r="A40" s="79">
        <f t="shared" si="0"/>
        <v>4</v>
      </c>
      <c r="B40" s="80">
        <v>40912</v>
      </c>
      <c r="C40" s="81">
        <v>0.66666666666666663</v>
      </c>
      <c r="D40" s="81" t="s">
        <v>159</v>
      </c>
      <c r="E40" s="75" t="s">
        <v>177</v>
      </c>
      <c r="F40" s="75" t="s">
        <v>182</v>
      </c>
      <c r="G40" s="75"/>
      <c r="H40" s="80">
        <f t="shared" si="1"/>
        <v>40912</v>
      </c>
      <c r="I40" s="81">
        <v>0.72916666666666663</v>
      </c>
      <c r="J40" s="75" t="s">
        <v>125</v>
      </c>
      <c r="K40" s="75"/>
      <c r="L40" s="82">
        <f t="shared" si="4"/>
        <v>6.25E-2</v>
      </c>
      <c r="M40" s="75">
        <f>LOOKUP(F40,'3'!$B$2:$B$143,'3'!$A$2:$A$143)</f>
        <v>1.1100000000000001</v>
      </c>
      <c r="N40" s="75" t="str">
        <f>LOOKUP(F40,'3'!$B$2:$B$143,'3'!$B$2:$B$143)</f>
        <v>Signālkabeļa Cu 7x1,5 montāža stabā, konsolē</v>
      </c>
      <c r="O40" s="75" t="str">
        <f>LOOKUP(F40,'3'!$B$2:$B$143,'3'!$C$2:$C$143)</f>
        <v>m.</v>
      </c>
      <c r="P40" s="84">
        <f>LOOKUP(F40,'3'!$B$2:$B$143,'3'!$D$2:$D$143)</f>
        <v>1.5</v>
      </c>
      <c r="Q40" s="85">
        <v>3</v>
      </c>
      <c r="R40" s="84">
        <f>P40*Q40</f>
        <v>4.5</v>
      </c>
    </row>
    <row r="41" spans="1:18">
      <c r="A41" s="79">
        <f t="shared" si="0"/>
        <v>4</v>
      </c>
      <c r="B41" s="80">
        <v>40912</v>
      </c>
      <c r="C41" s="81">
        <v>0.66666666666666663</v>
      </c>
      <c r="D41" s="81" t="s">
        <v>159</v>
      </c>
      <c r="E41" s="75" t="s">
        <v>177</v>
      </c>
      <c r="F41" s="75" t="s">
        <v>183</v>
      </c>
      <c r="G41" s="75"/>
      <c r="H41" s="80">
        <f t="shared" si="1"/>
        <v>40912</v>
      </c>
      <c r="I41" s="81">
        <v>0.72916666666666663</v>
      </c>
      <c r="J41" s="75" t="s">
        <v>125</v>
      </c>
      <c r="K41" s="75"/>
      <c r="L41" s="82">
        <f t="shared" si="4"/>
        <v>6.25E-2</v>
      </c>
      <c r="M41" s="75">
        <f>LOOKUP(F41,'3'!$B$2:$B$143,'3'!$A$2:$A$143)</f>
        <v>1.25</v>
      </c>
      <c r="N41" s="75" t="str">
        <f>LOOKUP(F41,'3'!$B$2:$B$143,'3'!$B$2:$B$143)</f>
        <v>Signālkabeļa spaiļu komplekta nomaiņa balstā, konsolē</v>
      </c>
      <c r="O41" s="75" t="str">
        <f>LOOKUP(F41,'3'!$B$2:$B$143,'3'!$C$2:$C$143)</f>
        <v>kompl.</v>
      </c>
      <c r="P41" s="84">
        <f>LOOKUP(F41,'3'!$B$2:$B$143,'3'!$D$2:$D$143)</f>
        <v>5</v>
      </c>
      <c r="Q41" s="85">
        <v>1</v>
      </c>
      <c r="R41" s="84">
        <f>P41*Q41</f>
        <v>5</v>
      </c>
    </row>
    <row r="42" spans="1:18">
      <c r="A42" s="79">
        <f t="shared" si="0"/>
        <v>4</v>
      </c>
      <c r="B42" s="80">
        <v>40912</v>
      </c>
      <c r="C42" s="81">
        <v>0.875</v>
      </c>
      <c r="D42" s="81" t="s">
        <v>140</v>
      </c>
      <c r="E42" s="75" t="s">
        <v>184</v>
      </c>
      <c r="F42" s="87" t="s">
        <v>185</v>
      </c>
      <c r="G42" s="75"/>
      <c r="H42" s="80">
        <f t="shared" si="1"/>
        <v>40912</v>
      </c>
      <c r="I42" s="81">
        <v>0.89583333333333337</v>
      </c>
      <c r="J42" s="75" t="s">
        <v>125</v>
      </c>
      <c r="K42" s="75">
        <v>5</v>
      </c>
      <c r="L42" s="82">
        <f t="shared" si="4"/>
        <v>2.083333333333337E-2</v>
      </c>
      <c r="M42" s="83"/>
      <c r="N42" s="83"/>
      <c r="O42" s="75"/>
      <c r="P42" s="88"/>
      <c r="Q42" s="85"/>
      <c r="R42" s="88"/>
    </row>
    <row r="43" spans="1:18">
      <c r="A43" s="79">
        <f t="shared" si="0"/>
        <v>4</v>
      </c>
      <c r="B43" s="80">
        <v>40912</v>
      </c>
      <c r="C43" s="81">
        <v>0.83333333333333337</v>
      </c>
      <c r="D43" s="81" t="s">
        <v>186</v>
      </c>
      <c r="E43" s="75" t="s">
        <v>122</v>
      </c>
      <c r="F43" s="87" t="s">
        <v>187</v>
      </c>
      <c r="G43" s="75"/>
      <c r="H43" s="80">
        <f>B43</f>
        <v>40912</v>
      </c>
      <c r="I43" s="81">
        <v>0.875</v>
      </c>
      <c r="J43" s="75" t="s">
        <v>188</v>
      </c>
      <c r="K43" s="75">
        <v>50</v>
      </c>
      <c r="L43" s="82">
        <f>I43-C43</f>
        <v>4.166666666666663E-2</v>
      </c>
      <c r="M43" s="83"/>
      <c r="N43" s="83"/>
      <c r="O43" s="75"/>
      <c r="P43" s="88"/>
      <c r="Q43" s="85"/>
      <c r="R43" s="88"/>
    </row>
    <row r="44" spans="1:18">
      <c r="A44" s="79">
        <f t="shared" si="0"/>
        <v>5</v>
      </c>
      <c r="B44" s="80">
        <v>40913</v>
      </c>
      <c r="C44" s="81">
        <v>0.25</v>
      </c>
      <c r="D44" s="81" t="s">
        <v>121</v>
      </c>
      <c r="E44" s="75" t="s">
        <v>122</v>
      </c>
      <c r="F44" s="75" t="s">
        <v>123</v>
      </c>
      <c r="G44" s="75" t="s">
        <v>189</v>
      </c>
      <c r="H44" s="80">
        <f t="shared" si="1"/>
        <v>40913</v>
      </c>
      <c r="I44" s="81">
        <v>0.3125</v>
      </c>
      <c r="J44" s="75" t="s">
        <v>190</v>
      </c>
      <c r="K44" s="75">
        <v>25</v>
      </c>
      <c r="L44" s="82">
        <f t="shared" si="4"/>
        <v>6.25E-2</v>
      </c>
      <c r="M44" s="83">
        <f>LOOKUP(F44,'3'!$B$2:$B$143,'3'!$A$2:$A$143)</f>
        <v>5.2</v>
      </c>
      <c r="N44" s="75" t="str">
        <f>LOOKUP(F44,'3'!$B$2:$B$143,'3'!$B$2:$B$143)</f>
        <v>Maršruta apsekošana</v>
      </c>
      <c r="O44" s="75" t="str">
        <f>LOOKUP(F44,'3'!$B$2:$B$143,'3'!$C$2:$C$143)</f>
        <v>km</v>
      </c>
      <c r="P44" s="84">
        <f>LOOKUP(F44,'3'!$B$2:$B$143,'3'!$D$2:$D$143)</f>
        <v>1</v>
      </c>
      <c r="Q44" s="85">
        <v>20</v>
      </c>
      <c r="R44" s="84">
        <f>P44*Q44</f>
        <v>20</v>
      </c>
    </row>
  </sheetData>
  <autoFilter ref="A1:O44" xr:uid="{00000000-0009-0000-0000-000006000000}"/>
  <conditionalFormatting sqref="A2:A44">
    <cfRule type="cellIs" dxfId="37" priority="2" stopIfTrue="1" operator="equal">
      <formula>7</formula>
    </cfRule>
    <cfRule type="cellIs" dxfId="36" priority="3" stopIfTrue="1" operator="equal">
      <formula>1</formula>
    </cfRule>
  </conditionalFormatting>
  <conditionalFormatting sqref="F1:F1048576">
    <cfRule type="expression" dxfId="35" priority="1" stopIfTrue="1">
      <formula>"spuldz"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85"/>
  <sheetViews>
    <sheetView showZeros="0" topLeftCell="F1" zoomScale="80" zoomScaleNormal="80" workbookViewId="0">
      <pane ySplit="1" topLeftCell="A2" activePane="bottomLeft" state="frozen"/>
      <selection sqref="A1:A65536"/>
      <selection pane="bottomLeft" activeCell="N1" sqref="N1:O36"/>
    </sheetView>
  </sheetViews>
  <sheetFormatPr defaultRowHeight="15.75"/>
  <cols>
    <col min="1" max="1" width="19.7109375" style="86" customWidth="1"/>
    <col min="2" max="2" width="17.28515625" style="96" customWidth="1"/>
    <col min="3" max="3" width="18.140625" style="86" customWidth="1"/>
    <col min="4" max="4" width="23.5703125" style="86" customWidth="1"/>
    <col min="5" max="5" width="26.42578125" style="86" customWidth="1"/>
    <col min="6" max="6" width="98.7109375" style="86" customWidth="1"/>
    <col min="7" max="7" width="9.140625" style="86"/>
    <col min="8" max="8" width="3.42578125" style="86" customWidth="1"/>
    <col min="9" max="9" width="3.85546875" style="86" customWidth="1"/>
    <col min="10" max="10" width="15.85546875" style="86" customWidth="1"/>
    <col min="11" max="11" width="21.5703125" style="86" customWidth="1"/>
    <col min="12" max="12" width="16.28515625" style="86" customWidth="1"/>
    <col min="13" max="13" width="21.5703125" style="86" customWidth="1"/>
    <col min="14" max="14" width="17.5703125" style="86" customWidth="1"/>
    <col min="15" max="15" width="19" style="86" customWidth="1"/>
    <col min="16" max="16" width="9.140625" style="86"/>
    <col min="17" max="17" width="11.42578125" style="86" customWidth="1"/>
    <col min="18" max="18" width="19.140625" style="86" customWidth="1"/>
    <col min="19" max="19" width="17" style="86" customWidth="1"/>
    <col min="20" max="20" width="14.28515625" style="86" customWidth="1"/>
    <col min="21" max="21" width="13.85546875" style="86" customWidth="1"/>
    <col min="22" max="22" width="10.85546875" style="86" customWidth="1"/>
    <col min="23" max="23" width="28.5703125" style="86" customWidth="1"/>
    <col min="24" max="16384" width="9.140625" style="86"/>
  </cols>
  <sheetData>
    <row r="1" spans="1:23" s="78" customFormat="1">
      <c r="A1" s="71"/>
      <c r="B1" s="72" t="s">
        <v>107</v>
      </c>
      <c r="C1" s="71" t="s">
        <v>108</v>
      </c>
      <c r="D1" s="71" t="s">
        <v>109</v>
      </c>
      <c r="E1" s="71" t="s">
        <v>110</v>
      </c>
      <c r="F1" s="71" t="s">
        <v>111</v>
      </c>
      <c r="J1" s="78" t="s">
        <v>558</v>
      </c>
      <c r="K1" s="78" t="s">
        <v>554</v>
      </c>
      <c r="L1" s="78" t="s">
        <v>566</v>
      </c>
      <c r="M1" s="78" t="s">
        <v>554</v>
      </c>
      <c r="N1" s="78" t="s">
        <v>567</v>
      </c>
      <c r="O1" s="78" t="s">
        <v>554</v>
      </c>
      <c r="Q1" s="78" t="s">
        <v>568</v>
      </c>
      <c r="R1" s="78" t="s">
        <v>569</v>
      </c>
      <c r="S1" s="78" t="s">
        <v>570</v>
      </c>
      <c r="T1" s="78" t="s">
        <v>558</v>
      </c>
      <c r="U1" s="78" t="s">
        <v>566</v>
      </c>
      <c r="V1" s="78" t="s">
        <v>567</v>
      </c>
      <c r="W1" s="78" t="s">
        <v>571</v>
      </c>
    </row>
    <row r="2" spans="1:23">
      <c r="A2" s="79">
        <f t="shared" ref="A2:A65" si="0">WEEKDAY(B2)</f>
        <v>1</v>
      </c>
      <c r="B2" s="80">
        <v>40909</v>
      </c>
      <c r="C2" s="81">
        <v>0.25</v>
      </c>
      <c r="D2" s="81" t="s">
        <v>121</v>
      </c>
      <c r="E2" s="75" t="s">
        <v>122</v>
      </c>
      <c r="F2" s="75" t="s">
        <v>123</v>
      </c>
      <c r="J2" s="86">
        <v>1</v>
      </c>
      <c r="K2" s="86" t="s">
        <v>559</v>
      </c>
      <c r="L2" s="86">
        <v>1</v>
      </c>
      <c r="M2" s="81" t="s">
        <v>121</v>
      </c>
      <c r="N2" s="86">
        <v>1</v>
      </c>
      <c r="O2" s="75" t="s">
        <v>122</v>
      </c>
      <c r="Q2" s="86">
        <v>1</v>
      </c>
      <c r="R2" s="80">
        <v>40909</v>
      </c>
      <c r="S2" s="81">
        <v>0.25</v>
      </c>
      <c r="T2" s="185">
        <v>7</v>
      </c>
      <c r="U2" s="81" t="s">
        <v>121</v>
      </c>
      <c r="V2" s="75" t="s">
        <v>122</v>
      </c>
      <c r="W2" s="75" t="s">
        <v>123</v>
      </c>
    </row>
    <row r="3" spans="1:23">
      <c r="A3" s="79">
        <f t="shared" si="0"/>
        <v>2</v>
      </c>
      <c r="B3" s="80">
        <v>40910</v>
      </c>
      <c r="C3" s="81">
        <v>0.25</v>
      </c>
      <c r="D3" s="81" t="s">
        <v>121</v>
      </c>
      <c r="E3" s="75" t="s">
        <v>122</v>
      </c>
      <c r="F3" s="75" t="s">
        <v>123</v>
      </c>
      <c r="J3" s="86">
        <v>2</v>
      </c>
      <c r="K3" s="86" t="s">
        <v>560</v>
      </c>
      <c r="L3" s="86">
        <v>2</v>
      </c>
      <c r="M3" s="81" t="s">
        <v>127</v>
      </c>
      <c r="N3" s="86">
        <v>2</v>
      </c>
      <c r="O3" s="75" t="s">
        <v>128</v>
      </c>
      <c r="Q3" s="86">
        <v>2</v>
      </c>
      <c r="R3" s="80">
        <v>40910</v>
      </c>
      <c r="S3" s="81">
        <v>0.25</v>
      </c>
      <c r="T3" s="185">
        <v>1</v>
      </c>
      <c r="U3" s="81" t="s">
        <v>121</v>
      </c>
      <c r="V3" s="75" t="s">
        <v>122</v>
      </c>
      <c r="W3" s="75" t="s">
        <v>123</v>
      </c>
    </row>
    <row r="4" spans="1:23">
      <c r="A4" s="79">
        <f t="shared" si="0"/>
        <v>2</v>
      </c>
      <c r="B4" s="80">
        <v>40910</v>
      </c>
      <c r="C4" s="81">
        <v>0.32291666666666669</v>
      </c>
      <c r="D4" s="81" t="s">
        <v>127</v>
      </c>
      <c r="E4" s="75" t="s">
        <v>128</v>
      </c>
      <c r="F4" s="87" t="s">
        <v>129</v>
      </c>
      <c r="J4" s="86">
        <v>3</v>
      </c>
      <c r="K4" s="86" t="s">
        <v>561</v>
      </c>
      <c r="L4" s="86">
        <v>3</v>
      </c>
      <c r="M4" s="75" t="s">
        <v>130</v>
      </c>
      <c r="N4" s="86">
        <v>3</v>
      </c>
      <c r="O4" s="75" t="s">
        <v>131</v>
      </c>
      <c r="Q4" s="86">
        <v>3</v>
      </c>
      <c r="R4" s="80">
        <v>40910</v>
      </c>
      <c r="S4" s="81">
        <v>0.32291666666666669</v>
      </c>
      <c r="T4" s="185">
        <v>1</v>
      </c>
      <c r="U4" s="81" t="s">
        <v>127</v>
      </c>
      <c r="V4" s="75" t="s">
        <v>128</v>
      </c>
      <c r="W4" s="87" t="s">
        <v>129</v>
      </c>
    </row>
    <row r="5" spans="1:23">
      <c r="A5" s="79">
        <f>WEEKDAY(B5)</f>
        <v>2</v>
      </c>
      <c r="B5" s="80">
        <v>40910</v>
      </c>
      <c r="C5" s="81">
        <v>0.375</v>
      </c>
      <c r="D5" s="75" t="s">
        <v>130</v>
      </c>
      <c r="E5" s="75" t="s">
        <v>131</v>
      </c>
      <c r="F5" s="89" t="s">
        <v>132</v>
      </c>
      <c r="J5" s="86">
        <v>4</v>
      </c>
      <c r="K5" s="86" t="s">
        <v>562</v>
      </c>
      <c r="L5" s="86">
        <v>4</v>
      </c>
      <c r="M5" s="75" t="s">
        <v>135</v>
      </c>
      <c r="N5" s="86">
        <v>4</v>
      </c>
      <c r="O5" s="75" t="s">
        <v>142</v>
      </c>
      <c r="Q5" s="86">
        <v>4</v>
      </c>
      <c r="R5" s="80">
        <v>40910</v>
      </c>
      <c r="S5" s="81">
        <v>0.375</v>
      </c>
      <c r="T5" s="185">
        <v>1</v>
      </c>
      <c r="U5" s="75" t="s">
        <v>130</v>
      </c>
      <c r="V5" s="75" t="s">
        <v>131</v>
      </c>
      <c r="W5" s="89" t="s">
        <v>132</v>
      </c>
    </row>
    <row r="6" spans="1:23">
      <c r="A6" s="79">
        <f t="shared" si="0"/>
        <v>2</v>
      </c>
      <c r="B6" s="80">
        <v>40910</v>
      </c>
      <c r="C6" s="81">
        <v>0.375</v>
      </c>
      <c r="D6" s="75" t="s">
        <v>130</v>
      </c>
      <c r="E6" s="75" t="s">
        <v>131</v>
      </c>
      <c r="F6" s="89" t="s">
        <v>132</v>
      </c>
      <c r="J6" s="86">
        <v>5</v>
      </c>
      <c r="K6" s="86" t="s">
        <v>563</v>
      </c>
      <c r="L6" s="86">
        <v>5</v>
      </c>
      <c r="M6" s="81" t="s">
        <v>140</v>
      </c>
      <c r="N6" s="86">
        <v>5</v>
      </c>
      <c r="O6" s="75" t="s">
        <v>145</v>
      </c>
      <c r="Q6" s="86">
        <v>5</v>
      </c>
      <c r="R6" s="80">
        <v>40910</v>
      </c>
      <c r="S6" s="81">
        <v>0.375</v>
      </c>
      <c r="T6" s="185">
        <v>1</v>
      </c>
      <c r="U6" s="75" t="s">
        <v>130</v>
      </c>
      <c r="V6" s="75" t="s">
        <v>131</v>
      </c>
      <c r="W6" s="89" t="s">
        <v>132</v>
      </c>
    </row>
    <row r="7" spans="1:23">
      <c r="A7" s="79">
        <f t="shared" si="0"/>
        <v>2</v>
      </c>
      <c r="B7" s="80">
        <v>40910</v>
      </c>
      <c r="C7" s="81">
        <v>0.5625</v>
      </c>
      <c r="D7" s="75" t="s">
        <v>130</v>
      </c>
      <c r="E7" s="75" t="s">
        <v>131</v>
      </c>
      <c r="F7" s="89" t="s">
        <v>134</v>
      </c>
      <c r="J7" s="86">
        <v>6</v>
      </c>
      <c r="K7" s="86" t="s">
        <v>564</v>
      </c>
      <c r="L7" s="86">
        <v>6</v>
      </c>
      <c r="M7" s="81" t="s">
        <v>144</v>
      </c>
      <c r="N7" s="86">
        <v>6</v>
      </c>
      <c r="O7" s="75" t="s">
        <v>151</v>
      </c>
      <c r="Q7" s="86">
        <v>6</v>
      </c>
      <c r="R7" s="80">
        <v>40910</v>
      </c>
      <c r="S7" s="81">
        <v>0.5625</v>
      </c>
      <c r="T7" s="185">
        <v>1</v>
      </c>
      <c r="U7" s="75" t="s">
        <v>130</v>
      </c>
      <c r="V7" s="75" t="s">
        <v>131</v>
      </c>
      <c r="W7" s="89" t="s">
        <v>134</v>
      </c>
    </row>
    <row r="8" spans="1:23">
      <c r="A8" s="79">
        <f t="shared" si="0"/>
        <v>2</v>
      </c>
      <c r="B8" s="80">
        <v>40910</v>
      </c>
      <c r="C8" s="81">
        <v>0.5625</v>
      </c>
      <c r="D8" s="75" t="s">
        <v>130</v>
      </c>
      <c r="E8" s="75" t="s">
        <v>131</v>
      </c>
      <c r="F8" s="89" t="s">
        <v>134</v>
      </c>
      <c r="J8" s="86">
        <v>7</v>
      </c>
      <c r="K8" s="86" t="s">
        <v>565</v>
      </c>
      <c r="L8" s="86">
        <v>7</v>
      </c>
      <c r="M8" s="81" t="s">
        <v>159</v>
      </c>
      <c r="N8" s="86">
        <v>7</v>
      </c>
      <c r="O8" s="75" t="s">
        <v>154</v>
      </c>
      <c r="Q8" s="86">
        <v>7</v>
      </c>
      <c r="R8" s="80">
        <v>40910</v>
      </c>
      <c r="S8" s="81">
        <v>0.5625</v>
      </c>
      <c r="T8" s="185">
        <v>1</v>
      </c>
      <c r="U8" s="75" t="s">
        <v>130</v>
      </c>
      <c r="V8" s="75" t="s">
        <v>131</v>
      </c>
      <c r="W8" s="89" t="s">
        <v>134</v>
      </c>
    </row>
    <row r="9" spans="1:23" ht="31.5">
      <c r="A9" s="79">
        <f t="shared" si="0"/>
        <v>2</v>
      </c>
      <c r="B9" s="80">
        <v>40910</v>
      </c>
      <c r="C9" s="81">
        <v>0.66666666666666663</v>
      </c>
      <c r="D9" s="75" t="s">
        <v>135</v>
      </c>
      <c r="E9" s="75" t="s">
        <v>128</v>
      </c>
      <c r="F9" s="89" t="s">
        <v>136</v>
      </c>
      <c r="L9" s="86">
        <v>8</v>
      </c>
      <c r="M9" s="81" t="s">
        <v>165</v>
      </c>
      <c r="N9" s="86">
        <v>8</v>
      </c>
      <c r="O9" s="75" t="s">
        <v>156</v>
      </c>
      <c r="Q9" s="86">
        <v>8</v>
      </c>
      <c r="R9" s="80">
        <v>40910</v>
      </c>
      <c r="S9" s="81">
        <v>0.66666666666666663</v>
      </c>
      <c r="T9" s="185">
        <v>1</v>
      </c>
      <c r="U9" s="75" t="s">
        <v>135</v>
      </c>
      <c r="V9" s="75" t="s">
        <v>128</v>
      </c>
      <c r="W9" s="89" t="s">
        <v>136</v>
      </c>
    </row>
    <row r="10" spans="1:23">
      <c r="A10" s="79">
        <f t="shared" si="0"/>
        <v>3</v>
      </c>
      <c r="B10" s="80">
        <v>40911</v>
      </c>
      <c r="C10" s="81">
        <v>0.25</v>
      </c>
      <c r="D10" s="81" t="s">
        <v>121</v>
      </c>
      <c r="E10" s="75" t="s">
        <v>122</v>
      </c>
      <c r="F10" s="75" t="s">
        <v>123</v>
      </c>
      <c r="L10" s="86">
        <v>9</v>
      </c>
      <c r="M10" s="81" t="s">
        <v>174</v>
      </c>
      <c r="N10" s="86">
        <v>9</v>
      </c>
      <c r="O10" s="87" t="s">
        <v>269</v>
      </c>
      <c r="Q10" s="86">
        <v>9</v>
      </c>
      <c r="R10" s="80">
        <v>40911</v>
      </c>
      <c r="S10" s="81">
        <v>0.25</v>
      </c>
      <c r="T10" s="185">
        <v>2</v>
      </c>
      <c r="U10" s="81" t="s">
        <v>121</v>
      </c>
      <c r="V10" s="75" t="s">
        <v>122</v>
      </c>
      <c r="W10" s="75" t="s">
        <v>123</v>
      </c>
    </row>
    <row r="11" spans="1:23">
      <c r="A11" s="79">
        <f t="shared" si="0"/>
        <v>3</v>
      </c>
      <c r="B11" s="80">
        <v>40911</v>
      </c>
      <c r="C11" s="81">
        <v>0.32291666666666669</v>
      </c>
      <c r="D11" s="81" t="s">
        <v>127</v>
      </c>
      <c r="E11" s="75" t="s">
        <v>128</v>
      </c>
      <c r="F11" s="87" t="s">
        <v>129</v>
      </c>
      <c r="L11" s="86">
        <v>10</v>
      </c>
      <c r="M11" s="81" t="s">
        <v>186</v>
      </c>
      <c r="N11" s="86">
        <v>10</v>
      </c>
      <c r="O11" s="75" t="s">
        <v>177</v>
      </c>
      <c r="Q11" s="86">
        <v>10</v>
      </c>
      <c r="R11" s="80">
        <v>40911</v>
      </c>
      <c r="S11" s="81">
        <v>0.32291666666666669</v>
      </c>
      <c r="T11" s="185">
        <v>2</v>
      </c>
      <c r="U11" s="81" t="s">
        <v>127</v>
      </c>
      <c r="V11" s="75" t="s">
        <v>128</v>
      </c>
      <c r="W11" s="87" t="s">
        <v>129</v>
      </c>
    </row>
    <row r="12" spans="1:23">
      <c r="A12" s="79">
        <f t="shared" si="0"/>
        <v>3</v>
      </c>
      <c r="B12" s="80">
        <v>40911</v>
      </c>
      <c r="C12" s="81">
        <v>0.3611111111111111</v>
      </c>
      <c r="D12" s="81" t="s">
        <v>135</v>
      </c>
      <c r="E12" s="75" t="s">
        <v>128</v>
      </c>
      <c r="F12" s="73" t="s">
        <v>139</v>
      </c>
      <c r="N12" s="86">
        <v>11</v>
      </c>
      <c r="O12" s="75" t="s">
        <v>184</v>
      </c>
      <c r="Q12" s="86">
        <v>11</v>
      </c>
      <c r="R12" s="80">
        <v>40911</v>
      </c>
      <c r="S12" s="81">
        <v>0.3611111111111111</v>
      </c>
      <c r="T12" s="185">
        <v>2</v>
      </c>
      <c r="U12" s="81" t="s">
        <v>135</v>
      </c>
      <c r="V12" s="75" t="s">
        <v>128</v>
      </c>
      <c r="W12" s="73" t="s">
        <v>139</v>
      </c>
    </row>
    <row r="13" spans="1:23">
      <c r="A13" s="79">
        <f t="shared" si="0"/>
        <v>3</v>
      </c>
      <c r="B13" s="80">
        <v>40911</v>
      </c>
      <c r="C13" s="81">
        <v>0.375</v>
      </c>
      <c r="D13" s="81" t="s">
        <v>140</v>
      </c>
      <c r="E13" s="75" t="s">
        <v>128</v>
      </c>
      <c r="F13" s="87" t="s">
        <v>141</v>
      </c>
      <c r="N13" s="86">
        <v>12</v>
      </c>
      <c r="O13" s="87" t="s">
        <v>191</v>
      </c>
      <c r="Q13" s="86">
        <v>12</v>
      </c>
      <c r="R13" s="80">
        <v>40911</v>
      </c>
      <c r="S13" s="81">
        <v>0.375</v>
      </c>
      <c r="T13" s="185">
        <v>2</v>
      </c>
      <c r="U13" s="81" t="s">
        <v>140</v>
      </c>
      <c r="V13" s="75" t="s">
        <v>128</v>
      </c>
      <c r="W13" s="87" t="s">
        <v>141</v>
      </c>
    </row>
    <row r="14" spans="1:23">
      <c r="A14" s="79">
        <f>WEEKDAY(B14)</f>
        <v>3</v>
      </c>
      <c r="B14" s="80">
        <v>40911</v>
      </c>
      <c r="C14" s="81">
        <v>0.375</v>
      </c>
      <c r="D14" s="81" t="s">
        <v>140</v>
      </c>
      <c r="E14" s="75" t="s">
        <v>128</v>
      </c>
      <c r="F14" s="87" t="s">
        <v>141</v>
      </c>
      <c r="N14" s="86">
        <v>13</v>
      </c>
      <c r="O14" s="75" t="s">
        <v>197</v>
      </c>
      <c r="Q14" s="86">
        <v>13</v>
      </c>
      <c r="R14" s="80">
        <v>40911</v>
      </c>
      <c r="S14" s="81">
        <v>0.375</v>
      </c>
      <c r="T14" s="185">
        <v>2</v>
      </c>
      <c r="U14" s="81" t="s">
        <v>140</v>
      </c>
      <c r="V14" s="75" t="s">
        <v>128</v>
      </c>
      <c r="W14" s="87" t="s">
        <v>141</v>
      </c>
    </row>
    <row r="15" spans="1:23">
      <c r="A15" s="79">
        <f t="shared" si="0"/>
        <v>3</v>
      </c>
      <c r="B15" s="80">
        <v>40911</v>
      </c>
      <c r="C15" s="81">
        <v>0.4375</v>
      </c>
      <c r="D15" s="81" t="s">
        <v>140</v>
      </c>
      <c r="E15" s="75" t="s">
        <v>142</v>
      </c>
      <c r="F15" s="87" t="s">
        <v>143</v>
      </c>
      <c r="N15" s="86">
        <v>14</v>
      </c>
      <c r="O15" s="87" t="s">
        <v>200</v>
      </c>
      <c r="Q15" s="86">
        <v>14</v>
      </c>
      <c r="R15" s="80">
        <v>40911</v>
      </c>
      <c r="S15" s="81">
        <v>0.4375</v>
      </c>
      <c r="T15" s="185">
        <v>2</v>
      </c>
      <c r="U15" s="81" t="s">
        <v>140</v>
      </c>
      <c r="V15" s="75" t="s">
        <v>142</v>
      </c>
      <c r="W15" s="87" t="s">
        <v>143</v>
      </c>
    </row>
    <row r="16" spans="1:23">
      <c r="A16" s="79">
        <f t="shared" si="0"/>
        <v>3</v>
      </c>
      <c r="B16" s="80">
        <v>40911</v>
      </c>
      <c r="C16" s="81">
        <v>0.49305555555555558</v>
      </c>
      <c r="D16" s="81" t="s">
        <v>144</v>
      </c>
      <c r="E16" s="75" t="s">
        <v>145</v>
      </c>
      <c r="F16" s="87" t="s">
        <v>146</v>
      </c>
      <c r="N16" s="86">
        <v>15</v>
      </c>
      <c r="O16" s="87" t="s">
        <v>267</v>
      </c>
      <c r="Q16" s="86">
        <v>15</v>
      </c>
      <c r="R16" s="80">
        <v>40911</v>
      </c>
      <c r="S16" s="81">
        <v>0.49305555555555558</v>
      </c>
      <c r="T16" s="185">
        <v>2</v>
      </c>
      <c r="U16" s="81" t="s">
        <v>144</v>
      </c>
      <c r="V16" s="75" t="s">
        <v>145</v>
      </c>
      <c r="W16" s="87" t="s">
        <v>146</v>
      </c>
    </row>
    <row r="17" spans="1:23">
      <c r="A17" s="79">
        <f t="shared" si="0"/>
        <v>3</v>
      </c>
      <c r="B17" s="80">
        <v>40911</v>
      </c>
      <c r="C17" s="81">
        <v>0.54166666666666663</v>
      </c>
      <c r="D17" s="81" t="s">
        <v>135</v>
      </c>
      <c r="E17" s="75" t="s">
        <v>142</v>
      </c>
      <c r="F17" s="73" t="s">
        <v>150</v>
      </c>
      <c r="N17" s="86">
        <v>16</v>
      </c>
      <c r="O17" s="87" t="s">
        <v>204</v>
      </c>
      <c r="Q17" s="86">
        <v>16</v>
      </c>
      <c r="R17" s="80">
        <v>40911</v>
      </c>
      <c r="S17" s="81">
        <v>0.54166666666666663</v>
      </c>
      <c r="T17" s="185">
        <v>2</v>
      </c>
      <c r="U17" s="81" t="s">
        <v>135</v>
      </c>
      <c r="V17" s="75" t="s">
        <v>142</v>
      </c>
      <c r="W17" s="73" t="s">
        <v>150</v>
      </c>
    </row>
    <row r="18" spans="1:23">
      <c r="A18" s="79">
        <f t="shared" si="0"/>
        <v>3</v>
      </c>
      <c r="B18" s="80">
        <v>40911</v>
      </c>
      <c r="C18" s="81">
        <v>0.58333333333333337</v>
      </c>
      <c r="D18" s="81" t="s">
        <v>144</v>
      </c>
      <c r="E18" s="75" t="s">
        <v>151</v>
      </c>
      <c r="F18" s="73" t="s">
        <v>152</v>
      </c>
      <c r="N18" s="86">
        <v>17</v>
      </c>
      <c r="O18" s="75" t="s">
        <v>208</v>
      </c>
      <c r="Q18" s="86">
        <v>17</v>
      </c>
      <c r="R18" s="80">
        <v>40911</v>
      </c>
      <c r="S18" s="81">
        <v>0.58333333333333337</v>
      </c>
      <c r="T18" s="185">
        <v>2</v>
      </c>
      <c r="U18" s="81" t="s">
        <v>144</v>
      </c>
      <c r="V18" s="75" t="s">
        <v>151</v>
      </c>
      <c r="W18" s="73" t="s">
        <v>152</v>
      </c>
    </row>
    <row r="19" spans="1:23">
      <c r="A19" s="79">
        <f t="shared" si="0"/>
        <v>3</v>
      </c>
      <c r="B19" s="80">
        <v>40911</v>
      </c>
      <c r="C19" s="81">
        <v>0.59375</v>
      </c>
      <c r="D19" s="81" t="s">
        <v>144</v>
      </c>
      <c r="E19" s="75" t="s">
        <v>154</v>
      </c>
      <c r="F19" s="73" t="s">
        <v>152</v>
      </c>
      <c r="N19" s="86">
        <v>18</v>
      </c>
      <c r="O19" s="75" t="s">
        <v>213</v>
      </c>
      <c r="Q19" s="86">
        <v>18</v>
      </c>
      <c r="R19" s="80">
        <v>40911</v>
      </c>
      <c r="S19" s="81">
        <v>0.59375</v>
      </c>
      <c r="T19" s="185">
        <v>2</v>
      </c>
      <c r="U19" s="81" t="s">
        <v>144</v>
      </c>
      <c r="V19" s="75" t="s">
        <v>154</v>
      </c>
      <c r="W19" s="73" t="s">
        <v>152</v>
      </c>
    </row>
    <row r="20" spans="1:23">
      <c r="A20" s="79">
        <f t="shared" si="0"/>
        <v>3</v>
      </c>
      <c r="B20" s="80">
        <v>40911</v>
      </c>
      <c r="C20" s="81">
        <v>0.61805555555555558</v>
      </c>
      <c r="D20" s="81" t="s">
        <v>144</v>
      </c>
      <c r="E20" s="75" t="s">
        <v>156</v>
      </c>
      <c r="F20" s="73" t="s">
        <v>157</v>
      </c>
      <c r="N20" s="86">
        <v>19</v>
      </c>
      <c r="O20" s="75" t="s">
        <v>217</v>
      </c>
      <c r="Q20" s="86">
        <v>19</v>
      </c>
      <c r="R20" s="80">
        <v>40911</v>
      </c>
      <c r="S20" s="81">
        <v>0.61805555555555558</v>
      </c>
      <c r="T20" s="185">
        <v>2</v>
      </c>
      <c r="U20" s="81" t="s">
        <v>144</v>
      </c>
      <c r="V20" s="75" t="s">
        <v>156</v>
      </c>
      <c r="W20" s="73" t="s">
        <v>157</v>
      </c>
    </row>
    <row r="21" spans="1:23">
      <c r="A21" s="79">
        <f t="shared" si="0"/>
        <v>3</v>
      </c>
      <c r="B21" s="80">
        <v>40911</v>
      </c>
      <c r="C21" s="81">
        <v>0.61805555555555558</v>
      </c>
      <c r="D21" s="81" t="s">
        <v>159</v>
      </c>
      <c r="E21" s="75" t="s">
        <v>156</v>
      </c>
      <c r="F21" s="75" t="s">
        <v>160</v>
      </c>
      <c r="N21" s="86">
        <v>20</v>
      </c>
      <c r="O21" s="75" t="s">
        <v>221</v>
      </c>
      <c r="Q21" s="86">
        <v>20</v>
      </c>
      <c r="R21" s="80">
        <v>40911</v>
      </c>
      <c r="S21" s="81">
        <v>0.61805555555555558</v>
      </c>
      <c r="T21" s="185">
        <v>2</v>
      </c>
      <c r="U21" s="81" t="s">
        <v>159</v>
      </c>
      <c r="V21" s="75" t="s">
        <v>156</v>
      </c>
      <c r="W21" s="75" t="s">
        <v>160</v>
      </c>
    </row>
    <row r="22" spans="1:23">
      <c r="A22" s="79">
        <f t="shared" si="0"/>
        <v>3</v>
      </c>
      <c r="B22" s="80">
        <v>40911</v>
      </c>
      <c r="C22" s="81">
        <v>0.61805555555555558</v>
      </c>
      <c r="D22" s="81" t="s">
        <v>159</v>
      </c>
      <c r="E22" s="75" t="s">
        <v>156</v>
      </c>
      <c r="F22" s="87" t="s">
        <v>161</v>
      </c>
      <c r="N22" s="86">
        <v>21</v>
      </c>
      <c r="O22" s="75" t="s">
        <v>224</v>
      </c>
      <c r="Q22" s="86">
        <v>21</v>
      </c>
      <c r="R22" s="80">
        <v>40911</v>
      </c>
      <c r="S22" s="81">
        <v>0.61805555555555558</v>
      </c>
      <c r="T22" s="185">
        <v>2</v>
      </c>
      <c r="U22" s="81" t="s">
        <v>159</v>
      </c>
      <c r="V22" s="75" t="s">
        <v>156</v>
      </c>
      <c r="W22" s="87" t="s">
        <v>161</v>
      </c>
    </row>
    <row r="23" spans="1:23">
      <c r="A23" s="79">
        <f t="shared" si="0"/>
        <v>3</v>
      </c>
      <c r="B23" s="80">
        <v>40911</v>
      </c>
      <c r="C23" s="81">
        <v>0.65625</v>
      </c>
      <c r="D23" s="81" t="s">
        <v>144</v>
      </c>
      <c r="E23" s="75" t="s">
        <v>131</v>
      </c>
      <c r="F23" s="87" t="s">
        <v>162</v>
      </c>
      <c r="N23" s="86">
        <v>22</v>
      </c>
      <c r="O23" s="75" t="s">
        <v>236</v>
      </c>
      <c r="Q23" s="86">
        <v>22</v>
      </c>
      <c r="R23" s="80">
        <v>40911</v>
      </c>
      <c r="S23" s="81">
        <v>0.65625</v>
      </c>
      <c r="T23" s="185">
        <v>2</v>
      </c>
      <c r="U23" s="81" t="s">
        <v>144</v>
      </c>
      <c r="V23" s="75" t="s">
        <v>131</v>
      </c>
      <c r="W23" s="87" t="s">
        <v>162</v>
      </c>
    </row>
    <row r="24" spans="1:23">
      <c r="A24" s="79">
        <f t="shared" si="0"/>
        <v>3</v>
      </c>
      <c r="B24" s="80">
        <v>40911</v>
      </c>
      <c r="C24" s="81">
        <v>0.65625</v>
      </c>
      <c r="D24" s="81" t="s">
        <v>159</v>
      </c>
      <c r="E24" s="75" t="s">
        <v>131</v>
      </c>
      <c r="F24" s="87" t="s">
        <v>164</v>
      </c>
      <c r="N24" s="86">
        <v>23</v>
      </c>
      <c r="O24" s="75" t="s">
        <v>237</v>
      </c>
      <c r="Q24" s="86">
        <v>23</v>
      </c>
      <c r="R24" s="80">
        <v>40911</v>
      </c>
      <c r="S24" s="81">
        <v>0.65625</v>
      </c>
      <c r="T24" s="185">
        <v>2</v>
      </c>
      <c r="U24" s="81" t="s">
        <v>159</v>
      </c>
      <c r="V24" s="75" t="s">
        <v>131</v>
      </c>
      <c r="W24" s="87" t="s">
        <v>164</v>
      </c>
    </row>
    <row r="25" spans="1:23">
      <c r="A25" s="79">
        <f t="shared" si="0"/>
        <v>3</v>
      </c>
      <c r="B25" s="80">
        <v>40911</v>
      </c>
      <c r="C25" s="81">
        <v>0.66666666666666663</v>
      </c>
      <c r="D25" s="81" t="s">
        <v>165</v>
      </c>
      <c r="E25" s="75" t="s">
        <v>128</v>
      </c>
      <c r="F25" s="87" t="s">
        <v>166</v>
      </c>
      <c r="N25" s="86">
        <v>24</v>
      </c>
      <c r="O25" s="75" t="s">
        <v>238</v>
      </c>
      <c r="Q25" s="86">
        <v>24</v>
      </c>
      <c r="R25" s="80">
        <v>40911</v>
      </c>
      <c r="S25" s="81">
        <v>0.66666666666666663</v>
      </c>
      <c r="T25" s="185">
        <v>2</v>
      </c>
      <c r="U25" s="81" t="s">
        <v>165</v>
      </c>
      <c r="V25" s="75" t="s">
        <v>128</v>
      </c>
      <c r="W25" s="87" t="s">
        <v>166</v>
      </c>
    </row>
    <row r="26" spans="1:23">
      <c r="A26" s="79">
        <f t="shared" si="0"/>
        <v>4</v>
      </c>
      <c r="B26" s="80">
        <v>40912</v>
      </c>
      <c r="C26" s="81">
        <v>0.25</v>
      </c>
      <c r="D26" s="81" t="s">
        <v>121</v>
      </c>
      <c r="E26" s="75" t="s">
        <v>122</v>
      </c>
      <c r="F26" s="75" t="s">
        <v>123</v>
      </c>
      <c r="N26" s="86">
        <v>25</v>
      </c>
      <c r="O26" s="87" t="s">
        <v>242</v>
      </c>
      <c r="Q26" s="86">
        <v>25</v>
      </c>
      <c r="R26" s="80">
        <v>40912</v>
      </c>
      <c r="S26" s="81">
        <v>0.25</v>
      </c>
      <c r="T26" s="185">
        <v>2</v>
      </c>
      <c r="U26" s="81" t="s">
        <v>121</v>
      </c>
      <c r="V26" s="75" t="s">
        <v>122</v>
      </c>
      <c r="W26" s="75" t="s">
        <v>123</v>
      </c>
    </row>
    <row r="27" spans="1:23">
      <c r="A27" s="79">
        <f t="shared" si="0"/>
        <v>4</v>
      </c>
      <c r="B27" s="80">
        <v>40912</v>
      </c>
      <c r="C27" s="81">
        <v>0.32291666666666669</v>
      </c>
      <c r="D27" s="81" t="s">
        <v>127</v>
      </c>
      <c r="E27" s="75" t="s">
        <v>128</v>
      </c>
      <c r="F27" s="87" t="s">
        <v>129</v>
      </c>
      <c r="N27" s="86">
        <v>26</v>
      </c>
      <c r="O27" s="87" t="s">
        <v>243</v>
      </c>
      <c r="Q27" s="86">
        <v>26</v>
      </c>
      <c r="R27" s="80">
        <v>40912</v>
      </c>
      <c r="S27" s="81">
        <v>0.32291666666666669</v>
      </c>
      <c r="T27" s="185">
        <v>2</v>
      </c>
      <c r="U27" s="81" t="s">
        <v>127</v>
      </c>
      <c r="V27" s="75" t="s">
        <v>128</v>
      </c>
      <c r="W27" s="87" t="s">
        <v>129</v>
      </c>
    </row>
    <row r="28" spans="1:23">
      <c r="A28" s="79">
        <f t="shared" si="0"/>
        <v>4</v>
      </c>
      <c r="B28" s="80">
        <v>40912</v>
      </c>
      <c r="C28" s="81">
        <v>0.35416666666666669</v>
      </c>
      <c r="D28" s="81" t="s">
        <v>140</v>
      </c>
      <c r="E28" s="75" t="s">
        <v>128</v>
      </c>
      <c r="F28" s="87" t="s">
        <v>168</v>
      </c>
      <c r="N28" s="86">
        <v>27</v>
      </c>
      <c r="O28" s="87" t="s">
        <v>248</v>
      </c>
      <c r="Q28" s="86">
        <v>27</v>
      </c>
      <c r="R28" s="80">
        <v>40912</v>
      </c>
      <c r="S28" s="81">
        <v>0.35416666666666669</v>
      </c>
      <c r="T28" s="185">
        <v>2</v>
      </c>
      <c r="U28" s="81" t="s">
        <v>140</v>
      </c>
      <c r="V28" s="75" t="s">
        <v>128</v>
      </c>
      <c r="W28" s="87" t="s">
        <v>168</v>
      </c>
    </row>
    <row r="29" spans="1:23">
      <c r="A29" s="79">
        <f t="shared" si="0"/>
        <v>4</v>
      </c>
      <c r="B29" s="80">
        <v>40912</v>
      </c>
      <c r="C29" s="81">
        <v>0.375</v>
      </c>
      <c r="D29" s="81" t="s">
        <v>144</v>
      </c>
      <c r="E29" s="75" t="s">
        <v>156</v>
      </c>
      <c r="F29" s="87" t="s">
        <v>162</v>
      </c>
      <c r="N29" s="86">
        <v>28</v>
      </c>
      <c r="O29" s="87" t="s">
        <v>224</v>
      </c>
      <c r="Q29" s="86">
        <v>28</v>
      </c>
      <c r="R29" s="80">
        <v>40912</v>
      </c>
      <c r="S29" s="81">
        <v>0.375</v>
      </c>
      <c r="T29" s="185">
        <v>2</v>
      </c>
      <c r="U29" s="81" t="s">
        <v>144</v>
      </c>
      <c r="V29" s="75" t="s">
        <v>156</v>
      </c>
      <c r="W29" s="87" t="s">
        <v>162</v>
      </c>
    </row>
    <row r="30" spans="1:23">
      <c r="A30" s="79">
        <f t="shared" si="0"/>
        <v>4</v>
      </c>
      <c r="B30" s="80">
        <v>40912</v>
      </c>
      <c r="C30" s="81">
        <v>0.375</v>
      </c>
      <c r="D30" s="81" t="s">
        <v>159</v>
      </c>
      <c r="E30" s="75" t="s">
        <v>156</v>
      </c>
      <c r="F30" s="87" t="s">
        <v>170</v>
      </c>
      <c r="N30" s="86">
        <v>29</v>
      </c>
      <c r="O30" s="87" t="s">
        <v>254</v>
      </c>
      <c r="Q30" s="86">
        <v>29</v>
      </c>
      <c r="R30" s="80">
        <v>40912</v>
      </c>
      <c r="S30" s="81">
        <v>0.375</v>
      </c>
      <c r="T30" s="185">
        <v>3</v>
      </c>
      <c r="U30" s="81" t="s">
        <v>159</v>
      </c>
      <c r="V30" s="75" t="s">
        <v>156</v>
      </c>
      <c r="W30" s="87" t="s">
        <v>170</v>
      </c>
    </row>
    <row r="31" spans="1:23">
      <c r="A31" s="79">
        <f t="shared" si="0"/>
        <v>4</v>
      </c>
      <c r="B31" s="80">
        <v>40912</v>
      </c>
      <c r="C31" s="81">
        <v>0.39583333333333331</v>
      </c>
      <c r="D31" s="81" t="s">
        <v>140</v>
      </c>
      <c r="E31" s="75" t="s">
        <v>128</v>
      </c>
      <c r="F31" s="87" t="s">
        <v>171</v>
      </c>
      <c r="N31" s="86">
        <v>30</v>
      </c>
      <c r="O31" s="87" t="s">
        <v>256</v>
      </c>
      <c r="Q31" s="86">
        <v>30</v>
      </c>
      <c r="R31" s="80">
        <v>40912</v>
      </c>
      <c r="S31" s="81">
        <v>0.39583333333333331</v>
      </c>
      <c r="T31" s="185">
        <v>3</v>
      </c>
      <c r="U31" s="81" t="s">
        <v>140</v>
      </c>
      <c r="V31" s="75" t="s">
        <v>128</v>
      </c>
      <c r="W31" s="87" t="s">
        <v>171</v>
      </c>
    </row>
    <row r="32" spans="1:23">
      <c r="A32" s="79">
        <f t="shared" si="0"/>
        <v>4</v>
      </c>
      <c r="B32" s="80">
        <v>40912</v>
      </c>
      <c r="C32" s="81">
        <v>0.41666666666666669</v>
      </c>
      <c r="D32" s="81" t="s">
        <v>165</v>
      </c>
      <c r="E32" s="75" t="s">
        <v>128</v>
      </c>
      <c r="F32" s="87" t="s">
        <v>172</v>
      </c>
      <c r="N32" s="86">
        <v>31</v>
      </c>
      <c r="O32" s="87" t="s">
        <v>270</v>
      </c>
      <c r="Q32" s="86">
        <v>31</v>
      </c>
      <c r="R32" s="80">
        <v>40912</v>
      </c>
      <c r="S32" s="81">
        <v>0.41666666666666669</v>
      </c>
      <c r="T32" s="185">
        <v>3</v>
      </c>
      <c r="U32" s="81" t="s">
        <v>165</v>
      </c>
      <c r="V32" s="75" t="s">
        <v>128</v>
      </c>
      <c r="W32" s="87" t="s">
        <v>172</v>
      </c>
    </row>
    <row r="33" spans="1:23">
      <c r="A33" s="79">
        <f t="shared" si="0"/>
        <v>4</v>
      </c>
      <c r="B33" s="80">
        <v>40912</v>
      </c>
      <c r="C33" s="81">
        <v>0.47916666666666669</v>
      </c>
      <c r="D33" s="81" t="s">
        <v>165</v>
      </c>
      <c r="E33" s="75" t="s">
        <v>128</v>
      </c>
      <c r="F33" s="87" t="s">
        <v>173</v>
      </c>
      <c r="N33" s="86">
        <v>32</v>
      </c>
      <c r="O33" s="87" t="s">
        <v>271</v>
      </c>
      <c r="Q33" s="86">
        <v>32</v>
      </c>
      <c r="R33" s="80">
        <v>40912</v>
      </c>
      <c r="S33" s="81">
        <v>0.47916666666666669</v>
      </c>
      <c r="T33" s="185">
        <v>3</v>
      </c>
      <c r="U33" s="81" t="s">
        <v>165</v>
      </c>
      <c r="V33" s="75" t="s">
        <v>128</v>
      </c>
      <c r="W33" s="87" t="s">
        <v>173</v>
      </c>
    </row>
    <row r="34" spans="1:23">
      <c r="A34" s="79">
        <f t="shared" si="0"/>
        <v>4</v>
      </c>
      <c r="B34" s="80">
        <v>40912</v>
      </c>
      <c r="C34" s="81">
        <v>0.54166666666666663</v>
      </c>
      <c r="D34" s="81" t="s">
        <v>140</v>
      </c>
      <c r="E34" s="75" t="s">
        <v>142</v>
      </c>
      <c r="F34" s="73" t="s">
        <v>150</v>
      </c>
      <c r="N34" s="86">
        <v>33</v>
      </c>
      <c r="O34" s="87" t="s">
        <v>288</v>
      </c>
      <c r="Q34" s="86">
        <v>33</v>
      </c>
      <c r="R34" s="80">
        <v>40912</v>
      </c>
      <c r="S34" s="81">
        <v>0.54166666666666663</v>
      </c>
      <c r="T34" s="185">
        <v>3</v>
      </c>
      <c r="U34" s="81" t="s">
        <v>140</v>
      </c>
      <c r="V34" s="75" t="s">
        <v>142</v>
      </c>
      <c r="W34" s="73" t="s">
        <v>150</v>
      </c>
    </row>
    <row r="35" spans="1:23">
      <c r="A35" s="79">
        <f t="shared" si="0"/>
        <v>4</v>
      </c>
      <c r="B35" s="80">
        <v>40912</v>
      </c>
      <c r="C35" s="81">
        <v>0.5625</v>
      </c>
      <c r="D35" s="81" t="s">
        <v>174</v>
      </c>
      <c r="E35" s="75" t="s">
        <v>142</v>
      </c>
      <c r="F35" s="73" t="s">
        <v>175</v>
      </c>
      <c r="N35" s="86">
        <v>34</v>
      </c>
      <c r="O35" s="87" t="s">
        <v>273</v>
      </c>
      <c r="Q35" s="86">
        <v>34</v>
      </c>
      <c r="R35" s="80">
        <v>40912</v>
      </c>
      <c r="S35" s="81">
        <v>0.5625</v>
      </c>
      <c r="T35" s="185">
        <v>3</v>
      </c>
      <c r="U35" s="81" t="s">
        <v>174</v>
      </c>
      <c r="V35" s="75" t="s">
        <v>142</v>
      </c>
      <c r="W35" s="73" t="s">
        <v>175</v>
      </c>
    </row>
    <row r="36" spans="1:23">
      <c r="A36" s="79">
        <f t="shared" si="0"/>
        <v>4</v>
      </c>
      <c r="B36" s="80">
        <v>40912</v>
      </c>
      <c r="C36" s="81">
        <v>0.61458333333333337</v>
      </c>
      <c r="D36" s="81" t="s">
        <v>165</v>
      </c>
      <c r="E36" s="75" t="s">
        <v>128</v>
      </c>
      <c r="F36" s="87" t="s">
        <v>176</v>
      </c>
      <c r="N36" s="86">
        <v>35</v>
      </c>
      <c r="O36" s="87" t="s">
        <v>290</v>
      </c>
      <c r="Q36" s="86">
        <v>35</v>
      </c>
      <c r="R36" s="80">
        <v>40912</v>
      </c>
      <c r="S36" s="81">
        <v>0.61458333333333337</v>
      </c>
      <c r="T36" s="185">
        <v>3</v>
      </c>
      <c r="U36" s="81" t="s">
        <v>165</v>
      </c>
      <c r="V36" s="75" t="s">
        <v>128</v>
      </c>
      <c r="W36" s="87" t="s">
        <v>176</v>
      </c>
    </row>
    <row r="37" spans="1:23">
      <c r="A37" s="79">
        <f t="shared" si="0"/>
        <v>4</v>
      </c>
      <c r="B37" s="80">
        <v>40912</v>
      </c>
      <c r="C37" s="92">
        <v>0.59861111111111109</v>
      </c>
      <c r="D37" s="81" t="s">
        <v>144</v>
      </c>
      <c r="E37" s="75" t="s">
        <v>177</v>
      </c>
      <c r="F37" s="73" t="s">
        <v>178</v>
      </c>
      <c r="Q37" s="86">
        <v>36</v>
      </c>
      <c r="R37" s="80">
        <v>40912</v>
      </c>
      <c r="S37" s="92">
        <v>0.59861111111111109</v>
      </c>
      <c r="T37" s="185">
        <v>3</v>
      </c>
      <c r="U37" s="81" t="s">
        <v>144</v>
      </c>
      <c r="V37" s="75" t="s">
        <v>177</v>
      </c>
      <c r="W37" s="73" t="s">
        <v>178</v>
      </c>
    </row>
    <row r="38" spans="1:23">
      <c r="A38" s="79">
        <f t="shared" si="0"/>
        <v>4</v>
      </c>
      <c r="B38" s="80">
        <v>40912</v>
      </c>
      <c r="C38" s="81">
        <v>0.625</v>
      </c>
      <c r="D38" s="81" t="s">
        <v>159</v>
      </c>
      <c r="E38" s="75" t="s">
        <v>177</v>
      </c>
      <c r="F38" s="75" t="s">
        <v>180</v>
      </c>
      <c r="Q38" s="86">
        <v>37</v>
      </c>
      <c r="R38" s="80">
        <v>40912</v>
      </c>
      <c r="S38" s="81">
        <v>0.625</v>
      </c>
      <c r="T38" s="185">
        <v>3</v>
      </c>
      <c r="U38" s="81" t="s">
        <v>159</v>
      </c>
      <c r="V38" s="75" t="s">
        <v>177</v>
      </c>
      <c r="W38" s="75" t="s">
        <v>180</v>
      </c>
    </row>
    <row r="39" spans="1:23">
      <c r="A39" s="79">
        <f t="shared" si="0"/>
        <v>4</v>
      </c>
      <c r="B39" s="80">
        <v>40912</v>
      </c>
      <c r="C39" s="81">
        <v>0.66666666666666663</v>
      </c>
      <c r="D39" s="81" t="s">
        <v>159</v>
      </c>
      <c r="E39" s="75" t="s">
        <v>177</v>
      </c>
      <c r="F39" s="75" t="s">
        <v>181</v>
      </c>
      <c r="Q39" s="86">
        <v>38</v>
      </c>
      <c r="R39" s="80">
        <v>40912</v>
      </c>
      <c r="S39" s="81">
        <v>0.66666666666666663</v>
      </c>
      <c r="T39" s="185">
        <v>3</v>
      </c>
      <c r="U39" s="81" t="s">
        <v>159</v>
      </c>
      <c r="V39" s="75" t="s">
        <v>177</v>
      </c>
      <c r="W39" s="75" t="s">
        <v>181</v>
      </c>
    </row>
    <row r="40" spans="1:23">
      <c r="A40" s="79">
        <f t="shared" si="0"/>
        <v>4</v>
      </c>
      <c r="B40" s="80">
        <v>40912</v>
      </c>
      <c r="C40" s="81">
        <v>0.66666666666666663</v>
      </c>
      <c r="D40" s="81" t="s">
        <v>159</v>
      </c>
      <c r="E40" s="75" t="s">
        <v>177</v>
      </c>
      <c r="F40" s="75" t="s">
        <v>182</v>
      </c>
      <c r="Q40" s="86">
        <v>39</v>
      </c>
      <c r="R40" s="80">
        <v>40912</v>
      </c>
      <c r="S40" s="81">
        <v>0.66666666666666663</v>
      </c>
      <c r="T40" s="185">
        <v>3</v>
      </c>
      <c r="U40" s="81" t="s">
        <v>159</v>
      </c>
      <c r="V40" s="75" t="s">
        <v>177</v>
      </c>
      <c r="W40" s="75" t="s">
        <v>182</v>
      </c>
    </row>
    <row r="41" spans="1:23">
      <c r="A41" s="79">
        <f t="shared" si="0"/>
        <v>4</v>
      </c>
      <c r="B41" s="80">
        <v>40912</v>
      </c>
      <c r="C41" s="81">
        <v>0.66666666666666663</v>
      </c>
      <c r="D41" s="81" t="s">
        <v>159</v>
      </c>
      <c r="E41" s="75" t="s">
        <v>177</v>
      </c>
      <c r="F41" s="75" t="s">
        <v>183</v>
      </c>
      <c r="Q41" s="86">
        <v>40</v>
      </c>
      <c r="R41" s="80">
        <v>40912</v>
      </c>
      <c r="S41" s="81">
        <v>0.66666666666666663</v>
      </c>
      <c r="T41" s="185">
        <v>3</v>
      </c>
      <c r="U41" s="81" t="s">
        <v>159</v>
      </c>
      <c r="V41" s="75" t="s">
        <v>177</v>
      </c>
      <c r="W41" s="75" t="s">
        <v>183</v>
      </c>
    </row>
    <row r="42" spans="1:23">
      <c r="A42" s="79">
        <f t="shared" si="0"/>
        <v>4</v>
      </c>
      <c r="B42" s="80">
        <v>40912</v>
      </c>
      <c r="C42" s="81">
        <v>0.875</v>
      </c>
      <c r="D42" s="81" t="s">
        <v>140</v>
      </c>
      <c r="E42" s="75" t="s">
        <v>184</v>
      </c>
      <c r="F42" s="87" t="s">
        <v>185</v>
      </c>
      <c r="Q42" s="86">
        <v>41</v>
      </c>
      <c r="R42" s="80">
        <v>40912</v>
      </c>
      <c r="S42" s="81">
        <v>0.875</v>
      </c>
      <c r="T42" s="185">
        <v>3</v>
      </c>
      <c r="U42" s="81" t="s">
        <v>140</v>
      </c>
      <c r="V42" s="75" t="s">
        <v>184</v>
      </c>
      <c r="W42" s="87" t="s">
        <v>185</v>
      </c>
    </row>
    <row r="43" spans="1:23">
      <c r="A43" s="79">
        <f t="shared" si="0"/>
        <v>4</v>
      </c>
      <c r="B43" s="80">
        <v>40912</v>
      </c>
      <c r="C43" s="81">
        <v>0.83333333333333337</v>
      </c>
      <c r="D43" s="81" t="s">
        <v>186</v>
      </c>
      <c r="E43" s="75" t="s">
        <v>122</v>
      </c>
      <c r="F43" s="87" t="s">
        <v>187</v>
      </c>
      <c r="Q43" s="86">
        <v>42</v>
      </c>
      <c r="R43" s="80">
        <v>40912</v>
      </c>
      <c r="S43" s="81">
        <v>0.83333333333333337</v>
      </c>
      <c r="T43" s="185">
        <v>3</v>
      </c>
      <c r="U43" s="81" t="s">
        <v>186</v>
      </c>
      <c r="V43" s="75" t="s">
        <v>122</v>
      </c>
      <c r="W43" s="87" t="s">
        <v>187</v>
      </c>
    </row>
    <row r="44" spans="1:23">
      <c r="A44" s="79">
        <f t="shared" si="0"/>
        <v>5</v>
      </c>
      <c r="B44" s="80">
        <v>40913</v>
      </c>
      <c r="C44" s="81">
        <v>0.25</v>
      </c>
      <c r="D44" s="81" t="s">
        <v>121</v>
      </c>
      <c r="E44" s="75" t="s">
        <v>122</v>
      </c>
      <c r="F44" s="75" t="s">
        <v>123</v>
      </c>
      <c r="Q44" s="86">
        <v>43</v>
      </c>
      <c r="R44" s="80">
        <v>40913</v>
      </c>
      <c r="S44" s="81">
        <v>0.25</v>
      </c>
      <c r="T44" s="185">
        <v>4</v>
      </c>
      <c r="U44" s="81" t="s">
        <v>121</v>
      </c>
      <c r="V44" s="75" t="s">
        <v>122</v>
      </c>
      <c r="W44" s="75" t="s">
        <v>123</v>
      </c>
    </row>
    <row r="45" spans="1:23">
      <c r="A45" s="79">
        <f t="shared" si="0"/>
        <v>5</v>
      </c>
      <c r="B45" s="93">
        <v>40913</v>
      </c>
      <c r="C45" s="92">
        <v>0.30902777777777779</v>
      </c>
      <c r="D45" s="81" t="s">
        <v>144</v>
      </c>
      <c r="E45" s="87" t="s">
        <v>191</v>
      </c>
      <c r="F45" s="75" t="s">
        <v>192</v>
      </c>
      <c r="Q45" s="86">
        <v>44</v>
      </c>
      <c r="R45" s="93">
        <v>40913</v>
      </c>
      <c r="S45" s="92">
        <v>0.30902777777777779</v>
      </c>
      <c r="T45" s="185">
        <v>4</v>
      </c>
      <c r="U45" s="81" t="s">
        <v>144</v>
      </c>
      <c r="V45" s="87" t="s">
        <v>191</v>
      </c>
      <c r="W45" s="75" t="s">
        <v>192</v>
      </c>
    </row>
    <row r="46" spans="1:23">
      <c r="A46" s="79">
        <f t="shared" si="0"/>
        <v>5</v>
      </c>
      <c r="B46" s="80">
        <v>40913</v>
      </c>
      <c r="C46" s="81">
        <v>0.32291666666666669</v>
      </c>
      <c r="D46" s="81" t="s">
        <v>127</v>
      </c>
      <c r="E46" s="75" t="s">
        <v>128</v>
      </c>
      <c r="F46" s="87" t="s">
        <v>129</v>
      </c>
      <c r="Q46" s="86">
        <v>45</v>
      </c>
      <c r="R46" s="80">
        <v>40913</v>
      </c>
      <c r="S46" s="81">
        <v>0.32291666666666669</v>
      </c>
      <c r="T46" s="185">
        <v>4</v>
      </c>
      <c r="U46" s="81" t="s">
        <v>127</v>
      </c>
      <c r="V46" s="75" t="s">
        <v>128</v>
      </c>
      <c r="W46" s="87" t="s">
        <v>129</v>
      </c>
    </row>
    <row r="47" spans="1:23">
      <c r="A47" s="79">
        <f>WEEKDAY(T47)</f>
        <v>6</v>
      </c>
      <c r="B47" s="80">
        <v>40913</v>
      </c>
      <c r="C47" s="81">
        <v>0.375</v>
      </c>
      <c r="D47" s="81" t="s">
        <v>144</v>
      </c>
      <c r="E47" s="75" t="s">
        <v>145</v>
      </c>
      <c r="F47" s="87" t="s">
        <v>193</v>
      </c>
      <c r="Q47" s="86">
        <v>46</v>
      </c>
      <c r="R47" s="80">
        <v>40913</v>
      </c>
      <c r="S47" s="81">
        <v>0.375</v>
      </c>
      <c r="T47" s="185">
        <v>6</v>
      </c>
      <c r="U47" s="81" t="s">
        <v>144</v>
      </c>
      <c r="V47" s="75" t="s">
        <v>145</v>
      </c>
      <c r="W47" s="87" t="s">
        <v>193</v>
      </c>
    </row>
    <row r="48" spans="1:23">
      <c r="A48" s="79">
        <f t="shared" si="0"/>
        <v>5</v>
      </c>
      <c r="B48" s="80">
        <v>40913</v>
      </c>
      <c r="C48" s="81">
        <v>0.41666666666666669</v>
      </c>
      <c r="D48" s="81" t="s">
        <v>144</v>
      </c>
      <c r="E48" s="75" t="s">
        <v>194</v>
      </c>
      <c r="F48" s="87" t="s">
        <v>195</v>
      </c>
      <c r="Q48" s="86">
        <v>47</v>
      </c>
      <c r="R48" s="80">
        <v>40913</v>
      </c>
      <c r="S48" s="81">
        <v>0.41666666666666669</v>
      </c>
      <c r="T48" s="185">
        <v>4</v>
      </c>
      <c r="U48" s="81" t="s">
        <v>144</v>
      </c>
      <c r="V48" s="75" t="s">
        <v>194</v>
      </c>
      <c r="W48" s="87" t="s">
        <v>195</v>
      </c>
    </row>
    <row r="49" spans="1:23">
      <c r="A49" s="79">
        <f t="shared" si="0"/>
        <v>5</v>
      </c>
      <c r="B49" s="80">
        <v>40913</v>
      </c>
      <c r="C49" s="81">
        <v>0.41666666666666669</v>
      </c>
      <c r="D49" s="81" t="s">
        <v>135</v>
      </c>
      <c r="E49" s="75" t="s">
        <v>184</v>
      </c>
      <c r="F49" s="87" t="s">
        <v>196</v>
      </c>
      <c r="Q49" s="86">
        <v>48</v>
      </c>
      <c r="R49" s="80">
        <v>40913</v>
      </c>
      <c r="S49" s="81">
        <v>0.41666666666666669</v>
      </c>
      <c r="T49" s="185">
        <v>4</v>
      </c>
      <c r="U49" s="81" t="s">
        <v>135</v>
      </c>
      <c r="V49" s="75" t="s">
        <v>184</v>
      </c>
      <c r="W49" s="87" t="s">
        <v>196</v>
      </c>
    </row>
    <row r="50" spans="1:23">
      <c r="A50" s="79">
        <f t="shared" si="0"/>
        <v>5</v>
      </c>
      <c r="B50" s="80">
        <v>40913</v>
      </c>
      <c r="C50" s="81">
        <v>0.4375</v>
      </c>
      <c r="D50" s="81" t="s">
        <v>144</v>
      </c>
      <c r="E50" s="75" t="s">
        <v>197</v>
      </c>
      <c r="F50" s="87" t="s">
        <v>198</v>
      </c>
      <c r="Q50" s="86">
        <v>49</v>
      </c>
      <c r="R50" s="80">
        <v>40913</v>
      </c>
      <c r="S50" s="81">
        <v>0.4375</v>
      </c>
      <c r="T50" s="185">
        <v>4</v>
      </c>
      <c r="U50" s="81" t="s">
        <v>144</v>
      </c>
      <c r="V50" s="75" t="s">
        <v>197</v>
      </c>
      <c r="W50" s="87" t="s">
        <v>198</v>
      </c>
    </row>
    <row r="51" spans="1:23">
      <c r="A51" s="79">
        <f t="shared" si="0"/>
        <v>5</v>
      </c>
      <c r="B51" s="80">
        <v>40913</v>
      </c>
      <c r="C51" s="81">
        <v>0.4375</v>
      </c>
      <c r="D51" s="81" t="s">
        <v>140</v>
      </c>
      <c r="E51" s="75" t="s">
        <v>184</v>
      </c>
      <c r="F51" s="87" t="s">
        <v>199</v>
      </c>
      <c r="Q51" s="86">
        <v>50</v>
      </c>
      <c r="R51" s="80">
        <v>40913</v>
      </c>
      <c r="S51" s="81">
        <v>0.4375</v>
      </c>
      <c r="T51" s="185">
        <v>4</v>
      </c>
      <c r="U51" s="81" t="s">
        <v>140</v>
      </c>
      <c r="V51" s="75" t="s">
        <v>184</v>
      </c>
      <c r="W51" s="87" t="s">
        <v>199</v>
      </c>
    </row>
    <row r="52" spans="1:23">
      <c r="A52" s="79">
        <f t="shared" si="0"/>
        <v>5</v>
      </c>
      <c r="B52" s="93">
        <v>40913</v>
      </c>
      <c r="C52" s="92">
        <v>0.53333333333333333</v>
      </c>
      <c r="D52" s="81" t="s">
        <v>144</v>
      </c>
      <c r="E52" s="87" t="s">
        <v>200</v>
      </c>
      <c r="F52" s="75" t="s">
        <v>201</v>
      </c>
      <c r="Q52" s="86">
        <v>51</v>
      </c>
      <c r="R52" s="93">
        <v>40913</v>
      </c>
      <c r="S52" s="92">
        <v>0.53333333333333333</v>
      </c>
      <c r="T52" s="185">
        <v>4</v>
      </c>
      <c r="U52" s="81" t="s">
        <v>144</v>
      </c>
      <c r="V52" s="87" t="s">
        <v>200</v>
      </c>
      <c r="W52" s="75" t="s">
        <v>201</v>
      </c>
    </row>
    <row r="53" spans="1:23">
      <c r="A53" s="79">
        <f t="shared" si="0"/>
        <v>5</v>
      </c>
      <c r="B53" s="80">
        <v>40913</v>
      </c>
      <c r="C53" s="81">
        <v>0.5625</v>
      </c>
      <c r="D53" s="81" t="s">
        <v>174</v>
      </c>
      <c r="E53" s="75" t="s">
        <v>184</v>
      </c>
      <c r="F53" s="73" t="s">
        <v>175</v>
      </c>
      <c r="Q53" s="86">
        <v>52</v>
      </c>
      <c r="R53" s="80">
        <v>40913</v>
      </c>
      <c r="S53" s="81">
        <v>0.5625</v>
      </c>
      <c r="T53" s="185">
        <v>4</v>
      </c>
      <c r="U53" s="81" t="s">
        <v>174</v>
      </c>
      <c r="V53" s="75" t="s">
        <v>184</v>
      </c>
      <c r="W53" s="73" t="s">
        <v>175</v>
      </c>
    </row>
    <row r="54" spans="1:23">
      <c r="A54" s="79">
        <f t="shared" si="0"/>
        <v>5</v>
      </c>
      <c r="B54" s="80">
        <v>40913</v>
      </c>
      <c r="C54" s="81">
        <v>0.5625</v>
      </c>
      <c r="D54" s="81" t="s">
        <v>144</v>
      </c>
      <c r="E54" s="75" t="s">
        <v>151</v>
      </c>
      <c r="F54" s="87" t="s">
        <v>202</v>
      </c>
      <c r="Q54" s="86">
        <v>53</v>
      </c>
      <c r="R54" s="80">
        <v>40913</v>
      </c>
      <c r="S54" s="81">
        <v>0.5625</v>
      </c>
      <c r="T54" s="185">
        <v>4</v>
      </c>
      <c r="U54" s="81" t="s">
        <v>144</v>
      </c>
      <c r="V54" s="75" t="s">
        <v>151</v>
      </c>
      <c r="W54" s="87" t="s">
        <v>202</v>
      </c>
    </row>
    <row r="55" spans="1:23">
      <c r="A55" s="79">
        <f t="shared" si="0"/>
        <v>5</v>
      </c>
      <c r="B55" s="80">
        <v>40913</v>
      </c>
      <c r="C55" s="81">
        <v>0.56944444444444442</v>
      </c>
      <c r="D55" s="81" t="s">
        <v>174</v>
      </c>
      <c r="E55" s="75" t="s">
        <v>184</v>
      </c>
      <c r="F55" s="87" t="s">
        <v>203</v>
      </c>
      <c r="Q55" s="86">
        <v>54</v>
      </c>
      <c r="R55" s="80">
        <v>40913</v>
      </c>
      <c r="S55" s="81">
        <v>0.56944444444444442</v>
      </c>
      <c r="T55" s="185">
        <v>4</v>
      </c>
      <c r="U55" s="81" t="s">
        <v>174</v>
      </c>
      <c r="V55" s="75" t="s">
        <v>184</v>
      </c>
      <c r="W55" s="87" t="s">
        <v>203</v>
      </c>
    </row>
    <row r="56" spans="1:23">
      <c r="A56" s="79">
        <f t="shared" si="0"/>
        <v>5</v>
      </c>
      <c r="B56" s="80">
        <v>40913</v>
      </c>
      <c r="C56" s="81">
        <v>0.58333333333333337</v>
      </c>
      <c r="D56" s="81" t="s">
        <v>144</v>
      </c>
      <c r="E56" s="75" t="s">
        <v>197</v>
      </c>
      <c r="F56" s="87" t="s">
        <v>198</v>
      </c>
      <c r="Q56" s="86">
        <v>55</v>
      </c>
      <c r="R56" s="80">
        <v>40913</v>
      </c>
      <c r="S56" s="81">
        <v>0.58333333333333337</v>
      </c>
      <c r="T56" s="185">
        <v>4</v>
      </c>
      <c r="U56" s="81" t="s">
        <v>144</v>
      </c>
      <c r="V56" s="75" t="s">
        <v>197</v>
      </c>
      <c r="W56" s="87" t="s">
        <v>198</v>
      </c>
    </row>
    <row r="57" spans="1:23">
      <c r="A57" s="79">
        <f t="shared" si="0"/>
        <v>6</v>
      </c>
      <c r="B57" s="80">
        <v>40914</v>
      </c>
      <c r="C57" s="81">
        <v>0.25</v>
      </c>
      <c r="D57" s="81" t="s">
        <v>121</v>
      </c>
      <c r="E57" s="75" t="s">
        <v>122</v>
      </c>
      <c r="F57" s="75" t="s">
        <v>123</v>
      </c>
      <c r="Q57" s="86">
        <v>56</v>
      </c>
      <c r="R57" s="80">
        <v>40914</v>
      </c>
      <c r="S57" s="81">
        <v>0.25</v>
      </c>
      <c r="T57" s="185">
        <v>5</v>
      </c>
      <c r="U57" s="81" t="s">
        <v>121</v>
      </c>
      <c r="V57" s="75" t="s">
        <v>122</v>
      </c>
      <c r="W57" s="75" t="s">
        <v>123</v>
      </c>
    </row>
    <row r="58" spans="1:23">
      <c r="A58" s="79">
        <f t="shared" si="0"/>
        <v>6</v>
      </c>
      <c r="B58" s="93">
        <v>40914</v>
      </c>
      <c r="C58" s="92">
        <v>0.27083333333333331</v>
      </c>
      <c r="D58" s="81" t="s">
        <v>144</v>
      </c>
      <c r="E58" s="87" t="s">
        <v>204</v>
      </c>
      <c r="F58" s="94" t="s">
        <v>205</v>
      </c>
      <c r="Q58" s="86">
        <v>57</v>
      </c>
      <c r="R58" s="93">
        <v>40914</v>
      </c>
      <c r="S58" s="92">
        <v>0.27083333333333331</v>
      </c>
      <c r="T58" s="185">
        <v>5</v>
      </c>
      <c r="U58" s="81" t="s">
        <v>144</v>
      </c>
      <c r="V58" s="87" t="s">
        <v>204</v>
      </c>
      <c r="W58" s="94" t="s">
        <v>205</v>
      </c>
    </row>
    <row r="59" spans="1:23">
      <c r="A59" s="79">
        <f>WEEKDAY(B59)</f>
        <v>6</v>
      </c>
      <c r="B59" s="93">
        <v>40914</v>
      </c>
      <c r="C59" s="92">
        <v>0.27083333333333331</v>
      </c>
      <c r="D59" s="81" t="s">
        <v>159</v>
      </c>
      <c r="E59" s="87" t="s">
        <v>204</v>
      </c>
      <c r="F59" s="75" t="s">
        <v>206</v>
      </c>
      <c r="Q59" s="86">
        <v>58</v>
      </c>
      <c r="R59" s="93">
        <v>40914</v>
      </c>
      <c r="S59" s="92">
        <v>0.27083333333333331</v>
      </c>
      <c r="T59" s="185">
        <v>5</v>
      </c>
      <c r="U59" s="81" t="s">
        <v>159</v>
      </c>
      <c r="V59" s="87" t="s">
        <v>204</v>
      </c>
      <c r="W59" s="75" t="s">
        <v>206</v>
      </c>
    </row>
    <row r="60" spans="1:23">
      <c r="A60" s="79">
        <f t="shared" si="0"/>
        <v>6</v>
      </c>
      <c r="B60" s="80">
        <v>40914</v>
      </c>
      <c r="C60" s="81">
        <v>0.32291666666666669</v>
      </c>
      <c r="D60" s="81" t="s">
        <v>127</v>
      </c>
      <c r="E60" s="75" t="s">
        <v>128</v>
      </c>
      <c r="F60" s="87" t="s">
        <v>129</v>
      </c>
      <c r="Q60" s="86">
        <v>59</v>
      </c>
      <c r="R60" s="80">
        <v>40914</v>
      </c>
      <c r="S60" s="81">
        <v>0.32291666666666669</v>
      </c>
      <c r="T60" s="185">
        <v>5</v>
      </c>
      <c r="U60" s="81" t="s">
        <v>127</v>
      </c>
      <c r="V60" s="75" t="s">
        <v>128</v>
      </c>
      <c r="W60" s="87" t="s">
        <v>129</v>
      </c>
    </row>
    <row r="61" spans="1:23">
      <c r="A61" s="79">
        <f t="shared" si="0"/>
        <v>7</v>
      </c>
      <c r="B61" s="80">
        <v>40915</v>
      </c>
      <c r="C61" s="81">
        <v>0.25</v>
      </c>
      <c r="D61" s="81" t="s">
        <v>121</v>
      </c>
      <c r="E61" s="75" t="s">
        <v>122</v>
      </c>
      <c r="F61" s="75" t="s">
        <v>123</v>
      </c>
      <c r="Q61" s="86">
        <v>60</v>
      </c>
      <c r="R61" s="80">
        <v>40915</v>
      </c>
      <c r="S61" s="81">
        <v>0.25</v>
      </c>
      <c r="T61" s="185">
        <v>6</v>
      </c>
      <c r="U61" s="81" t="s">
        <v>121</v>
      </c>
      <c r="V61" s="75" t="s">
        <v>122</v>
      </c>
      <c r="W61" s="75" t="s">
        <v>123</v>
      </c>
    </row>
    <row r="62" spans="1:23">
      <c r="A62" s="79">
        <f t="shared" si="0"/>
        <v>1</v>
      </c>
      <c r="B62" s="80">
        <v>40916</v>
      </c>
      <c r="C62" s="81">
        <v>0.25</v>
      </c>
      <c r="D62" s="81" t="s">
        <v>121</v>
      </c>
      <c r="E62" s="75" t="s">
        <v>122</v>
      </c>
      <c r="F62" s="75" t="s">
        <v>123</v>
      </c>
      <c r="Q62" s="86">
        <v>61</v>
      </c>
      <c r="R62" s="80">
        <v>40916</v>
      </c>
      <c r="S62" s="81">
        <v>0.25</v>
      </c>
      <c r="T62" s="185">
        <v>7</v>
      </c>
      <c r="U62" s="81" t="s">
        <v>121</v>
      </c>
      <c r="V62" s="75" t="s">
        <v>122</v>
      </c>
      <c r="W62" s="75" t="s">
        <v>123</v>
      </c>
    </row>
    <row r="63" spans="1:23">
      <c r="A63" s="79">
        <f t="shared" si="0"/>
        <v>1</v>
      </c>
      <c r="B63" s="80">
        <v>40916</v>
      </c>
      <c r="C63" s="81">
        <v>0.60416666666666663</v>
      </c>
      <c r="D63" s="81" t="s">
        <v>144</v>
      </c>
      <c r="E63" s="75" t="s">
        <v>194</v>
      </c>
      <c r="F63" s="75" t="s">
        <v>207</v>
      </c>
      <c r="Q63" s="86">
        <v>62</v>
      </c>
      <c r="R63" s="80">
        <v>40916</v>
      </c>
      <c r="S63" s="81">
        <v>0.60416666666666663</v>
      </c>
      <c r="T63" s="185">
        <v>7</v>
      </c>
      <c r="U63" s="81" t="s">
        <v>144</v>
      </c>
      <c r="V63" s="75" t="s">
        <v>194</v>
      </c>
      <c r="W63" s="75" t="s">
        <v>207</v>
      </c>
    </row>
    <row r="64" spans="1:23">
      <c r="A64" s="79">
        <f t="shared" si="0"/>
        <v>2</v>
      </c>
      <c r="B64" s="80">
        <v>40917</v>
      </c>
      <c r="C64" s="81">
        <v>0.25</v>
      </c>
      <c r="D64" s="81" t="s">
        <v>121</v>
      </c>
      <c r="E64" s="75" t="s">
        <v>122</v>
      </c>
      <c r="F64" s="75" t="s">
        <v>123</v>
      </c>
      <c r="Q64" s="86">
        <v>63</v>
      </c>
      <c r="R64" s="80">
        <v>40917</v>
      </c>
      <c r="S64" s="81">
        <v>0.25</v>
      </c>
      <c r="T64" s="185">
        <v>1</v>
      </c>
      <c r="U64" s="81" t="s">
        <v>121</v>
      </c>
      <c r="V64" s="75" t="s">
        <v>122</v>
      </c>
      <c r="W64" s="75" t="s">
        <v>123</v>
      </c>
    </row>
    <row r="65" spans="1:23">
      <c r="A65" s="79">
        <f t="shared" si="0"/>
        <v>2</v>
      </c>
      <c r="B65" s="80">
        <v>40917</v>
      </c>
      <c r="C65" s="81">
        <v>0.32291666666666669</v>
      </c>
      <c r="D65" s="81" t="s">
        <v>127</v>
      </c>
      <c r="E65" s="75" t="s">
        <v>128</v>
      </c>
      <c r="F65" s="87" t="s">
        <v>129</v>
      </c>
      <c r="Q65" s="86">
        <v>64</v>
      </c>
      <c r="R65" s="80">
        <v>40917</v>
      </c>
      <c r="S65" s="81">
        <v>0.32291666666666669</v>
      </c>
      <c r="T65" s="185">
        <v>1</v>
      </c>
      <c r="U65" s="81" t="s">
        <v>127</v>
      </c>
      <c r="V65" s="75" t="s">
        <v>128</v>
      </c>
      <c r="W65" s="87" t="s">
        <v>129</v>
      </c>
    </row>
    <row r="66" spans="1:23">
      <c r="A66" s="79">
        <f t="shared" ref="A66:A67" si="1">WEEKDAY(B66)</f>
        <v>2</v>
      </c>
      <c r="B66" s="80">
        <v>40917</v>
      </c>
      <c r="C66" s="81">
        <v>0.375</v>
      </c>
      <c r="D66" s="81" t="s">
        <v>144</v>
      </c>
      <c r="E66" s="75" t="s">
        <v>208</v>
      </c>
      <c r="F66" s="87" t="s">
        <v>209</v>
      </c>
      <c r="Q66" s="86">
        <v>65</v>
      </c>
      <c r="R66" s="80">
        <v>40917</v>
      </c>
      <c r="S66" s="81">
        <v>0.375</v>
      </c>
      <c r="T66" s="185">
        <v>1</v>
      </c>
      <c r="U66" s="81" t="s">
        <v>144</v>
      </c>
      <c r="V66" s="75" t="s">
        <v>208</v>
      </c>
      <c r="W66" s="87" t="s">
        <v>209</v>
      </c>
    </row>
    <row r="67" spans="1:23">
      <c r="A67" s="79">
        <f t="shared" si="1"/>
        <v>2</v>
      </c>
      <c r="B67" s="80">
        <v>40917</v>
      </c>
      <c r="C67" s="81">
        <v>0.375</v>
      </c>
      <c r="D67" s="81" t="s">
        <v>135</v>
      </c>
      <c r="E67" s="75" t="s">
        <v>128</v>
      </c>
      <c r="F67" s="87" t="s">
        <v>211</v>
      </c>
      <c r="Q67" s="86">
        <v>66</v>
      </c>
      <c r="R67" s="80">
        <v>40917</v>
      </c>
      <c r="S67" s="81">
        <v>0.375</v>
      </c>
      <c r="T67" s="185">
        <v>1</v>
      </c>
      <c r="U67" s="81" t="s">
        <v>135</v>
      </c>
      <c r="V67" s="75" t="s">
        <v>128</v>
      </c>
      <c r="W67" s="87" t="s">
        <v>211</v>
      </c>
    </row>
    <row r="68" spans="1:23">
      <c r="A68" s="79">
        <f>WEEKDAY(B68)</f>
        <v>2</v>
      </c>
      <c r="B68" s="80">
        <v>40917</v>
      </c>
      <c r="C68" s="81">
        <v>0.39583333333333331</v>
      </c>
      <c r="D68" s="81" t="s">
        <v>135</v>
      </c>
      <c r="E68" s="75" t="s">
        <v>128</v>
      </c>
      <c r="F68" s="87" t="s">
        <v>212</v>
      </c>
      <c r="Q68" s="86">
        <v>67</v>
      </c>
      <c r="R68" s="80">
        <v>40917</v>
      </c>
      <c r="S68" s="81">
        <v>0.39583333333333331</v>
      </c>
      <c r="T68" s="185">
        <v>1</v>
      </c>
      <c r="U68" s="81" t="s">
        <v>135</v>
      </c>
      <c r="V68" s="75" t="s">
        <v>128</v>
      </c>
      <c r="W68" s="87" t="s">
        <v>212</v>
      </c>
    </row>
    <row r="69" spans="1:23">
      <c r="A69" s="79">
        <f>WEEKDAY(B69)</f>
        <v>2</v>
      </c>
      <c r="B69" s="80">
        <v>40917</v>
      </c>
      <c r="C69" s="81">
        <v>0.41666666666666669</v>
      </c>
      <c r="D69" s="81" t="s">
        <v>144</v>
      </c>
      <c r="E69" s="75" t="s">
        <v>213</v>
      </c>
      <c r="F69" s="87" t="s">
        <v>214</v>
      </c>
      <c r="Q69" s="86">
        <v>68</v>
      </c>
      <c r="R69" s="80">
        <v>40917</v>
      </c>
      <c r="S69" s="81">
        <v>0.41666666666666669</v>
      </c>
      <c r="T69" s="185">
        <v>1</v>
      </c>
      <c r="U69" s="81" t="s">
        <v>144</v>
      </c>
      <c r="V69" s="75" t="s">
        <v>213</v>
      </c>
      <c r="W69" s="87" t="s">
        <v>214</v>
      </c>
    </row>
    <row r="70" spans="1:23">
      <c r="A70" s="79">
        <f>WEEKDAY(B70)</f>
        <v>2</v>
      </c>
      <c r="B70" s="80">
        <v>40917</v>
      </c>
      <c r="C70" s="81">
        <v>0.41666666666666669</v>
      </c>
      <c r="D70" s="81" t="s">
        <v>140</v>
      </c>
      <c r="E70" s="75" t="s">
        <v>142</v>
      </c>
      <c r="F70" s="87" t="s">
        <v>215</v>
      </c>
      <c r="Q70" s="86">
        <v>69</v>
      </c>
      <c r="R70" s="80">
        <v>40917</v>
      </c>
      <c r="S70" s="81">
        <v>0.41666666666666669</v>
      </c>
      <c r="T70" s="185">
        <v>1</v>
      </c>
      <c r="U70" s="81" t="s">
        <v>140</v>
      </c>
      <c r="V70" s="75" t="s">
        <v>142</v>
      </c>
      <c r="W70" s="87" t="s">
        <v>215</v>
      </c>
    </row>
    <row r="71" spans="1:23">
      <c r="A71" s="79">
        <f>WEEKDAY(B71)</f>
        <v>2</v>
      </c>
      <c r="B71" s="80">
        <v>40917</v>
      </c>
      <c r="C71" s="81">
        <v>0.42708333333333331</v>
      </c>
      <c r="D71" s="81" t="s">
        <v>135</v>
      </c>
      <c r="E71" s="75" t="s">
        <v>142</v>
      </c>
      <c r="F71" s="87" t="s">
        <v>216</v>
      </c>
      <c r="Q71" s="86">
        <v>70</v>
      </c>
      <c r="R71" s="80">
        <v>40917</v>
      </c>
      <c r="S71" s="81">
        <v>0.42708333333333331</v>
      </c>
      <c r="T71" s="185">
        <v>1</v>
      </c>
      <c r="U71" s="81" t="s">
        <v>135</v>
      </c>
      <c r="V71" s="75" t="s">
        <v>142</v>
      </c>
      <c r="W71" s="87" t="s">
        <v>216</v>
      </c>
    </row>
    <row r="72" spans="1:23">
      <c r="A72" s="79">
        <f>WEEKDAY(B72)</f>
        <v>2</v>
      </c>
      <c r="B72" s="80">
        <v>40917</v>
      </c>
      <c r="C72" s="81">
        <v>0.5</v>
      </c>
      <c r="D72" s="81" t="s">
        <v>186</v>
      </c>
      <c r="E72" s="75" t="s">
        <v>122</v>
      </c>
      <c r="F72" s="87" t="s">
        <v>187</v>
      </c>
      <c r="Q72" s="86">
        <v>71</v>
      </c>
      <c r="R72" s="80">
        <v>40917</v>
      </c>
      <c r="S72" s="81">
        <v>0.5</v>
      </c>
      <c r="T72" s="185">
        <v>1</v>
      </c>
      <c r="U72" s="81" t="s">
        <v>186</v>
      </c>
      <c r="V72" s="75" t="s">
        <v>122</v>
      </c>
      <c r="W72" s="87" t="s">
        <v>187</v>
      </c>
    </row>
    <row r="73" spans="1:23">
      <c r="A73" s="79">
        <f t="shared" ref="A73:A136" si="2">WEEKDAY(B73)</f>
        <v>2</v>
      </c>
      <c r="B73" s="80">
        <v>40917</v>
      </c>
      <c r="C73" s="81">
        <v>0.59722222222222221</v>
      </c>
      <c r="D73" s="81" t="s">
        <v>144</v>
      </c>
      <c r="E73" s="75" t="s">
        <v>217</v>
      </c>
      <c r="F73" s="87" t="s">
        <v>218</v>
      </c>
      <c r="Q73" s="86">
        <v>72</v>
      </c>
      <c r="R73" s="80">
        <v>40917</v>
      </c>
      <c r="S73" s="81">
        <v>0.59722222222222221</v>
      </c>
      <c r="T73" s="185">
        <v>1</v>
      </c>
      <c r="U73" s="81" t="s">
        <v>144</v>
      </c>
      <c r="V73" s="75" t="s">
        <v>217</v>
      </c>
      <c r="W73" s="87" t="s">
        <v>218</v>
      </c>
    </row>
    <row r="74" spans="1:23">
      <c r="A74" s="79">
        <f t="shared" si="2"/>
        <v>2</v>
      </c>
      <c r="B74" s="80">
        <v>40917</v>
      </c>
      <c r="C74" s="81">
        <v>0.64583333333333337</v>
      </c>
      <c r="D74" s="81" t="s">
        <v>144</v>
      </c>
      <c r="E74" s="75" t="s">
        <v>217</v>
      </c>
      <c r="F74" s="75" t="s">
        <v>219</v>
      </c>
      <c r="Q74" s="86">
        <v>73</v>
      </c>
      <c r="R74" s="80">
        <v>40917</v>
      </c>
      <c r="S74" s="81">
        <v>0.64583333333333337</v>
      </c>
      <c r="T74" s="185">
        <v>1</v>
      </c>
      <c r="U74" s="81" t="s">
        <v>144</v>
      </c>
      <c r="V74" s="75" t="s">
        <v>217</v>
      </c>
      <c r="W74" s="75" t="s">
        <v>219</v>
      </c>
    </row>
    <row r="75" spans="1:23">
      <c r="A75" s="79">
        <f t="shared" si="2"/>
        <v>2</v>
      </c>
      <c r="B75" s="80">
        <v>40917</v>
      </c>
      <c r="C75" s="81">
        <v>0.65625</v>
      </c>
      <c r="D75" s="81" t="s">
        <v>135</v>
      </c>
      <c r="E75" s="75" t="s">
        <v>128</v>
      </c>
      <c r="F75" s="73" t="s">
        <v>220</v>
      </c>
      <c r="Q75" s="86">
        <v>74</v>
      </c>
      <c r="R75" s="80">
        <v>40917</v>
      </c>
      <c r="S75" s="81">
        <v>0.65625</v>
      </c>
      <c r="T75" s="185">
        <v>1</v>
      </c>
      <c r="U75" s="81" t="s">
        <v>135</v>
      </c>
      <c r="V75" s="75" t="s">
        <v>128</v>
      </c>
      <c r="W75" s="73" t="s">
        <v>220</v>
      </c>
    </row>
    <row r="76" spans="1:23">
      <c r="A76" s="79">
        <f t="shared" si="2"/>
        <v>2</v>
      </c>
      <c r="B76" s="80">
        <v>40917</v>
      </c>
      <c r="C76" s="92">
        <v>0.64583333333333337</v>
      </c>
      <c r="D76" s="81" t="s">
        <v>144</v>
      </c>
      <c r="E76" s="75" t="s">
        <v>221</v>
      </c>
      <c r="F76" s="87" t="s">
        <v>222</v>
      </c>
      <c r="Q76" s="86">
        <v>75</v>
      </c>
      <c r="R76" s="80">
        <v>40917</v>
      </c>
      <c r="S76" s="92">
        <v>0.64583333333333337</v>
      </c>
      <c r="T76" s="185">
        <v>1</v>
      </c>
      <c r="U76" s="81" t="s">
        <v>144</v>
      </c>
      <c r="V76" s="75" t="s">
        <v>221</v>
      </c>
      <c r="W76" s="87" t="s">
        <v>222</v>
      </c>
    </row>
    <row r="77" spans="1:23">
      <c r="A77" s="79">
        <f t="shared" si="2"/>
        <v>2</v>
      </c>
      <c r="B77" s="80">
        <v>40917</v>
      </c>
      <c r="C77" s="81">
        <v>0.66666666666666663</v>
      </c>
      <c r="D77" s="81" t="s">
        <v>159</v>
      </c>
      <c r="E77" s="75" t="s">
        <v>221</v>
      </c>
      <c r="F77" s="75" t="s">
        <v>223</v>
      </c>
      <c r="Q77" s="86">
        <v>76</v>
      </c>
      <c r="R77" s="80">
        <v>40917</v>
      </c>
      <c r="S77" s="81">
        <v>0.66666666666666663</v>
      </c>
      <c r="T77" s="185">
        <v>1</v>
      </c>
      <c r="U77" s="81" t="s">
        <v>159</v>
      </c>
      <c r="V77" s="75" t="s">
        <v>221</v>
      </c>
      <c r="W77" s="75" t="s">
        <v>223</v>
      </c>
    </row>
    <row r="78" spans="1:23">
      <c r="A78" s="79">
        <f t="shared" si="2"/>
        <v>2</v>
      </c>
      <c r="B78" s="80">
        <v>40917</v>
      </c>
      <c r="C78" s="81">
        <v>0.66666666666666663</v>
      </c>
      <c r="D78" s="81" t="s">
        <v>159</v>
      </c>
      <c r="E78" s="75" t="s">
        <v>221</v>
      </c>
      <c r="F78" s="75" t="s">
        <v>223</v>
      </c>
      <c r="Q78" s="86">
        <v>77</v>
      </c>
      <c r="R78" s="80">
        <v>40917</v>
      </c>
      <c r="S78" s="81">
        <v>0.66666666666666663</v>
      </c>
      <c r="T78" s="185">
        <v>1</v>
      </c>
      <c r="U78" s="81" t="s">
        <v>159</v>
      </c>
      <c r="V78" s="75" t="s">
        <v>221</v>
      </c>
      <c r="W78" s="75" t="s">
        <v>223</v>
      </c>
    </row>
    <row r="79" spans="1:23">
      <c r="A79" s="79">
        <f t="shared" si="2"/>
        <v>2</v>
      </c>
      <c r="B79" s="80">
        <v>40917</v>
      </c>
      <c r="C79" s="92">
        <v>0.64583333333333337</v>
      </c>
      <c r="D79" s="81" t="s">
        <v>144</v>
      </c>
      <c r="E79" s="75" t="s">
        <v>224</v>
      </c>
      <c r="F79" s="87" t="s">
        <v>225</v>
      </c>
      <c r="Q79" s="86">
        <v>78</v>
      </c>
      <c r="R79" s="80">
        <v>40917</v>
      </c>
      <c r="S79" s="92">
        <v>0.64583333333333337</v>
      </c>
      <c r="T79" s="185">
        <v>1</v>
      </c>
      <c r="U79" s="81" t="s">
        <v>144</v>
      </c>
      <c r="V79" s="75" t="s">
        <v>224</v>
      </c>
      <c r="W79" s="87" t="s">
        <v>225</v>
      </c>
    </row>
    <row r="80" spans="1:23">
      <c r="A80" s="79">
        <f t="shared" si="2"/>
        <v>2</v>
      </c>
      <c r="B80" s="80">
        <v>40917</v>
      </c>
      <c r="C80" s="81">
        <v>0.71875</v>
      </c>
      <c r="D80" s="81" t="s">
        <v>135</v>
      </c>
      <c r="E80" s="75" t="s">
        <v>128</v>
      </c>
      <c r="F80" s="73" t="s">
        <v>226</v>
      </c>
      <c r="Q80" s="86">
        <v>79</v>
      </c>
      <c r="R80" s="80">
        <v>40917</v>
      </c>
      <c r="S80" s="81">
        <v>0.71875</v>
      </c>
      <c r="T80" s="185">
        <v>1</v>
      </c>
      <c r="U80" s="81" t="s">
        <v>135</v>
      </c>
      <c r="V80" s="75" t="s">
        <v>128</v>
      </c>
      <c r="W80" s="73" t="s">
        <v>226</v>
      </c>
    </row>
    <row r="81" spans="1:23">
      <c r="A81" s="79">
        <f t="shared" si="2"/>
        <v>2</v>
      </c>
      <c r="B81" s="80">
        <v>40917</v>
      </c>
      <c r="C81" s="81">
        <v>0.85416666666666663</v>
      </c>
      <c r="D81" s="81" t="s">
        <v>140</v>
      </c>
      <c r="E81" s="75" t="s">
        <v>227</v>
      </c>
      <c r="F81" s="87" t="s">
        <v>228</v>
      </c>
      <c r="Q81" s="86">
        <v>80</v>
      </c>
      <c r="R81" s="80">
        <v>40917</v>
      </c>
      <c r="S81" s="81">
        <v>0.85416666666666663</v>
      </c>
      <c r="T81" s="185">
        <v>1</v>
      </c>
      <c r="U81" s="81" t="s">
        <v>140</v>
      </c>
      <c r="V81" s="75" t="s">
        <v>227</v>
      </c>
      <c r="W81" s="87" t="s">
        <v>228</v>
      </c>
    </row>
    <row r="82" spans="1:23">
      <c r="A82" s="79">
        <f t="shared" si="2"/>
        <v>2</v>
      </c>
      <c r="B82" s="80">
        <v>40917</v>
      </c>
      <c r="C82" s="81">
        <v>0.91666666666666663</v>
      </c>
      <c r="D82" s="81" t="s">
        <v>140</v>
      </c>
      <c r="E82" s="75" t="s">
        <v>227</v>
      </c>
      <c r="F82" s="87" t="s">
        <v>199</v>
      </c>
      <c r="Q82" s="86">
        <v>81</v>
      </c>
      <c r="R82" s="80">
        <v>40917</v>
      </c>
      <c r="S82" s="81">
        <v>0.91666666666666663</v>
      </c>
      <c r="T82" s="185">
        <v>1</v>
      </c>
      <c r="U82" s="81" t="s">
        <v>140</v>
      </c>
      <c r="V82" s="75" t="s">
        <v>227</v>
      </c>
      <c r="W82" s="87" t="s">
        <v>199</v>
      </c>
    </row>
    <row r="83" spans="1:23">
      <c r="A83" s="79">
        <f t="shared" si="2"/>
        <v>2</v>
      </c>
      <c r="B83" s="80">
        <v>40917</v>
      </c>
      <c r="C83" s="92">
        <v>0.64583333333333337</v>
      </c>
      <c r="D83" s="81" t="s">
        <v>159</v>
      </c>
      <c r="E83" s="75" t="s">
        <v>224</v>
      </c>
      <c r="F83" s="75" t="s">
        <v>223</v>
      </c>
      <c r="Q83" s="86">
        <v>82</v>
      </c>
      <c r="R83" s="80">
        <v>40917</v>
      </c>
      <c r="S83" s="92">
        <v>0.64583333333333337</v>
      </c>
      <c r="T83" s="185">
        <v>1</v>
      </c>
      <c r="U83" s="81" t="s">
        <v>159</v>
      </c>
      <c r="V83" s="75" t="s">
        <v>224</v>
      </c>
      <c r="W83" s="75" t="s">
        <v>223</v>
      </c>
    </row>
    <row r="84" spans="1:23">
      <c r="A84" s="79">
        <f t="shared" si="2"/>
        <v>3</v>
      </c>
      <c r="B84" s="80">
        <v>40918</v>
      </c>
      <c r="C84" s="81">
        <v>0.25</v>
      </c>
      <c r="D84" s="81" t="s">
        <v>121</v>
      </c>
      <c r="E84" s="75" t="s">
        <v>122</v>
      </c>
      <c r="F84" s="75" t="s">
        <v>123</v>
      </c>
      <c r="Q84" s="86">
        <v>83</v>
      </c>
      <c r="R84" s="80">
        <v>40918</v>
      </c>
      <c r="S84" s="81">
        <v>0.25</v>
      </c>
      <c r="T84" s="185">
        <v>2</v>
      </c>
      <c r="U84" s="81" t="s">
        <v>121</v>
      </c>
      <c r="V84" s="75" t="s">
        <v>122</v>
      </c>
      <c r="W84" s="75" t="s">
        <v>123</v>
      </c>
    </row>
    <row r="85" spans="1:23">
      <c r="A85" s="79">
        <f t="shared" si="2"/>
        <v>3</v>
      </c>
      <c r="B85" s="80">
        <v>40918</v>
      </c>
      <c r="C85" s="81">
        <v>0.32291666666666669</v>
      </c>
      <c r="D85" s="81" t="s">
        <v>127</v>
      </c>
      <c r="E85" s="75" t="s">
        <v>128</v>
      </c>
      <c r="F85" s="87" t="s">
        <v>129</v>
      </c>
      <c r="Q85" s="86">
        <v>84</v>
      </c>
      <c r="R85" s="80">
        <v>40918</v>
      </c>
      <c r="S85" s="81">
        <v>0.32291666666666669</v>
      </c>
      <c r="T85" s="185">
        <v>2</v>
      </c>
      <c r="U85" s="81" t="s">
        <v>127</v>
      </c>
      <c r="V85" s="75" t="s">
        <v>128</v>
      </c>
      <c r="W85" s="87" t="s">
        <v>129</v>
      </c>
    </row>
    <row r="86" spans="1:23">
      <c r="A86" s="79">
        <f t="shared" si="2"/>
        <v>3</v>
      </c>
      <c r="B86" s="80">
        <v>40918</v>
      </c>
      <c r="C86" s="81">
        <v>0.375</v>
      </c>
      <c r="D86" s="81" t="s">
        <v>135</v>
      </c>
      <c r="E86" s="75" t="s">
        <v>128</v>
      </c>
      <c r="F86" s="87" t="s">
        <v>211</v>
      </c>
      <c r="Q86" s="86">
        <v>85</v>
      </c>
      <c r="R86" s="80">
        <v>40918</v>
      </c>
      <c r="S86" s="81">
        <v>0.375</v>
      </c>
      <c r="T86" s="185">
        <v>2</v>
      </c>
      <c r="U86" s="81" t="s">
        <v>135</v>
      </c>
      <c r="V86" s="75" t="s">
        <v>128</v>
      </c>
      <c r="W86" s="87" t="s">
        <v>211</v>
      </c>
    </row>
    <row r="87" spans="1:23">
      <c r="A87" s="79">
        <f t="shared" si="2"/>
        <v>3</v>
      </c>
      <c r="B87" s="80">
        <v>40918</v>
      </c>
      <c r="C87" s="81">
        <v>0.375</v>
      </c>
      <c r="D87" s="81" t="s">
        <v>135</v>
      </c>
      <c r="E87" s="75" t="s">
        <v>128</v>
      </c>
      <c r="F87" s="87" t="s">
        <v>212</v>
      </c>
      <c r="Q87" s="86">
        <v>86</v>
      </c>
      <c r="R87" s="80">
        <v>40918</v>
      </c>
      <c r="S87" s="81">
        <v>0.375</v>
      </c>
      <c r="T87" s="185">
        <v>2</v>
      </c>
      <c r="U87" s="81" t="s">
        <v>135</v>
      </c>
      <c r="V87" s="75" t="s">
        <v>128</v>
      </c>
      <c r="W87" s="87" t="s">
        <v>212</v>
      </c>
    </row>
    <row r="88" spans="1:23">
      <c r="A88" s="79">
        <f t="shared" si="2"/>
        <v>3</v>
      </c>
      <c r="B88" s="80">
        <v>40918</v>
      </c>
      <c r="C88" s="81">
        <v>0.39583333333333331</v>
      </c>
      <c r="D88" s="81" t="s">
        <v>135</v>
      </c>
      <c r="E88" s="75" t="s">
        <v>128</v>
      </c>
      <c r="F88" s="87" t="s">
        <v>229</v>
      </c>
      <c r="Q88" s="86">
        <v>87</v>
      </c>
      <c r="R88" s="80">
        <v>40918</v>
      </c>
      <c r="S88" s="81">
        <v>0.39583333333333331</v>
      </c>
      <c r="T88" s="185">
        <v>2</v>
      </c>
      <c r="U88" s="81" t="s">
        <v>135</v>
      </c>
      <c r="V88" s="75" t="s">
        <v>128</v>
      </c>
      <c r="W88" s="87" t="s">
        <v>229</v>
      </c>
    </row>
    <row r="89" spans="1:23">
      <c r="A89" s="79">
        <f t="shared" si="2"/>
        <v>3</v>
      </c>
      <c r="B89" s="80">
        <v>40918</v>
      </c>
      <c r="C89" s="81">
        <v>0.52083333333333337</v>
      </c>
      <c r="D89" s="81" t="s">
        <v>135</v>
      </c>
      <c r="E89" s="75" t="s">
        <v>128</v>
      </c>
      <c r="F89" s="87" t="s">
        <v>230</v>
      </c>
      <c r="Q89" s="86">
        <v>88</v>
      </c>
      <c r="R89" s="80">
        <v>40918</v>
      </c>
      <c r="S89" s="81">
        <v>0.52083333333333337</v>
      </c>
      <c r="T89" s="185">
        <v>2</v>
      </c>
      <c r="U89" s="81" t="s">
        <v>135</v>
      </c>
      <c r="V89" s="75" t="s">
        <v>128</v>
      </c>
      <c r="W89" s="87" t="s">
        <v>230</v>
      </c>
    </row>
    <row r="90" spans="1:23">
      <c r="A90" s="79">
        <f t="shared" si="2"/>
        <v>3</v>
      </c>
      <c r="B90" s="80">
        <v>40918</v>
      </c>
      <c r="C90" s="81">
        <v>0.8125</v>
      </c>
      <c r="D90" s="81" t="s">
        <v>135</v>
      </c>
      <c r="E90" s="75" t="s">
        <v>227</v>
      </c>
      <c r="F90" s="87" t="s">
        <v>231</v>
      </c>
      <c r="Q90" s="86">
        <v>89</v>
      </c>
      <c r="R90" s="80">
        <v>40918</v>
      </c>
      <c r="S90" s="81">
        <v>0.8125</v>
      </c>
      <c r="T90" s="185">
        <v>2</v>
      </c>
      <c r="U90" s="81" t="s">
        <v>135</v>
      </c>
      <c r="V90" s="75" t="s">
        <v>227</v>
      </c>
      <c r="W90" s="87" t="s">
        <v>231</v>
      </c>
    </row>
    <row r="91" spans="1:23">
      <c r="A91" s="79">
        <f t="shared" si="2"/>
        <v>3</v>
      </c>
      <c r="B91" s="80">
        <v>40918</v>
      </c>
      <c r="C91" s="81">
        <v>0.875</v>
      </c>
      <c r="D91" s="81" t="s">
        <v>135</v>
      </c>
      <c r="E91" s="75" t="s">
        <v>227</v>
      </c>
      <c r="F91" s="87" t="s">
        <v>232</v>
      </c>
      <c r="Q91" s="86">
        <v>90</v>
      </c>
      <c r="R91" s="80">
        <v>40918</v>
      </c>
      <c r="S91" s="81">
        <v>0.875</v>
      </c>
      <c r="T91" s="185">
        <v>2</v>
      </c>
      <c r="U91" s="81" t="s">
        <v>135</v>
      </c>
      <c r="V91" s="75" t="s">
        <v>227</v>
      </c>
      <c r="W91" s="87" t="s">
        <v>232</v>
      </c>
    </row>
    <row r="92" spans="1:23">
      <c r="A92" s="79">
        <f t="shared" si="2"/>
        <v>3</v>
      </c>
      <c r="B92" s="80">
        <v>40918</v>
      </c>
      <c r="C92" s="81">
        <v>0.875</v>
      </c>
      <c r="D92" s="81" t="s">
        <v>174</v>
      </c>
      <c r="E92" s="75" t="s">
        <v>227</v>
      </c>
      <c r="F92" s="87" t="s">
        <v>233</v>
      </c>
      <c r="Q92" s="86">
        <v>91</v>
      </c>
      <c r="R92" s="80">
        <v>40918</v>
      </c>
      <c r="S92" s="81">
        <v>0.875</v>
      </c>
      <c r="T92" s="185">
        <v>2</v>
      </c>
      <c r="U92" s="81" t="s">
        <v>174</v>
      </c>
      <c r="V92" s="75" t="s">
        <v>227</v>
      </c>
      <c r="W92" s="87" t="s">
        <v>233</v>
      </c>
    </row>
    <row r="93" spans="1:23">
      <c r="A93" s="79">
        <f t="shared" si="2"/>
        <v>4</v>
      </c>
      <c r="B93" s="80">
        <v>40919</v>
      </c>
      <c r="C93" s="81">
        <v>0.25</v>
      </c>
      <c r="D93" s="81" t="s">
        <v>121</v>
      </c>
      <c r="E93" s="75" t="s">
        <v>122</v>
      </c>
      <c r="F93" s="75" t="s">
        <v>123</v>
      </c>
      <c r="Q93" s="86">
        <v>92</v>
      </c>
      <c r="R93" s="80">
        <v>40919</v>
      </c>
      <c r="S93" s="81">
        <v>0.25</v>
      </c>
      <c r="T93" s="185">
        <v>3</v>
      </c>
      <c r="U93" s="81" t="s">
        <v>121</v>
      </c>
      <c r="V93" s="75" t="s">
        <v>122</v>
      </c>
      <c r="W93" s="75" t="s">
        <v>123</v>
      </c>
    </row>
    <row r="94" spans="1:23">
      <c r="A94" s="79">
        <f t="shared" si="2"/>
        <v>4</v>
      </c>
      <c r="B94" s="80">
        <v>40919</v>
      </c>
      <c r="C94" s="81">
        <v>0.32291666666666669</v>
      </c>
      <c r="D94" s="81" t="s">
        <v>127</v>
      </c>
      <c r="E94" s="75" t="s">
        <v>128</v>
      </c>
      <c r="F94" s="87" t="s">
        <v>129</v>
      </c>
      <c r="Q94" s="86">
        <v>93</v>
      </c>
      <c r="R94" s="80">
        <v>40919</v>
      </c>
      <c r="S94" s="81">
        <v>0.32291666666666669</v>
      </c>
      <c r="T94" s="185">
        <v>3</v>
      </c>
      <c r="U94" s="81" t="s">
        <v>127</v>
      </c>
      <c r="V94" s="75" t="s">
        <v>128</v>
      </c>
      <c r="W94" s="87" t="s">
        <v>129</v>
      </c>
    </row>
    <row r="95" spans="1:23">
      <c r="A95" s="79">
        <f t="shared" si="2"/>
        <v>4</v>
      </c>
      <c r="B95" s="80">
        <v>40919</v>
      </c>
      <c r="C95" s="81">
        <v>0.35416666666666669</v>
      </c>
      <c r="D95" s="81" t="s">
        <v>232</v>
      </c>
      <c r="E95" s="75" t="s">
        <v>128</v>
      </c>
      <c r="F95" s="87" t="s">
        <v>234</v>
      </c>
      <c r="Q95" s="86">
        <v>94</v>
      </c>
      <c r="R95" s="80">
        <v>40919</v>
      </c>
      <c r="S95" s="81">
        <v>0.35416666666666669</v>
      </c>
      <c r="T95" s="185">
        <v>3</v>
      </c>
      <c r="U95" s="81" t="s">
        <v>232</v>
      </c>
      <c r="V95" s="75" t="s">
        <v>128</v>
      </c>
      <c r="W95" s="87" t="s">
        <v>234</v>
      </c>
    </row>
    <row r="96" spans="1:23">
      <c r="A96" s="79">
        <f t="shared" si="2"/>
        <v>4</v>
      </c>
      <c r="B96" s="80">
        <v>40919</v>
      </c>
      <c r="C96" s="81">
        <v>0.35416666666666669</v>
      </c>
      <c r="D96" s="81" t="s">
        <v>135</v>
      </c>
      <c r="E96" s="75" t="s">
        <v>154</v>
      </c>
      <c r="F96" s="87" t="s">
        <v>235</v>
      </c>
      <c r="Q96" s="86">
        <v>95</v>
      </c>
      <c r="R96" s="80">
        <v>40919</v>
      </c>
      <c r="S96" s="81">
        <v>0.35416666666666669</v>
      </c>
      <c r="T96" s="185">
        <v>3</v>
      </c>
      <c r="U96" s="81" t="s">
        <v>135</v>
      </c>
      <c r="V96" s="75" t="s">
        <v>154</v>
      </c>
      <c r="W96" s="87" t="s">
        <v>235</v>
      </c>
    </row>
    <row r="97" spans="1:23">
      <c r="A97" s="79">
        <f t="shared" si="2"/>
        <v>4</v>
      </c>
      <c r="B97" s="80">
        <v>40919</v>
      </c>
      <c r="C97" s="81">
        <v>0.35416666666666669</v>
      </c>
      <c r="D97" s="81" t="s">
        <v>135</v>
      </c>
      <c r="E97" s="75" t="s">
        <v>236</v>
      </c>
      <c r="F97" s="87" t="s">
        <v>235</v>
      </c>
      <c r="Q97" s="86">
        <v>96</v>
      </c>
      <c r="R97" s="80">
        <v>40919</v>
      </c>
      <c r="S97" s="81">
        <v>0.35416666666666669</v>
      </c>
      <c r="T97" s="185">
        <v>3</v>
      </c>
      <c r="U97" s="81" t="s">
        <v>135</v>
      </c>
      <c r="V97" s="75" t="s">
        <v>236</v>
      </c>
      <c r="W97" s="87" t="s">
        <v>235</v>
      </c>
    </row>
    <row r="98" spans="1:23">
      <c r="A98" s="79">
        <f t="shared" si="2"/>
        <v>4</v>
      </c>
      <c r="B98" s="80">
        <v>40919</v>
      </c>
      <c r="C98" s="81">
        <v>0.35416666666666669</v>
      </c>
      <c r="D98" s="81" t="s">
        <v>135</v>
      </c>
      <c r="E98" s="75" t="s">
        <v>237</v>
      </c>
      <c r="F98" s="87" t="s">
        <v>235</v>
      </c>
      <c r="Q98" s="86">
        <v>97</v>
      </c>
      <c r="R98" s="80">
        <v>40919</v>
      </c>
      <c r="S98" s="81">
        <v>0.35416666666666669</v>
      </c>
      <c r="T98" s="185">
        <v>3</v>
      </c>
      <c r="U98" s="81" t="s">
        <v>135</v>
      </c>
      <c r="V98" s="75" t="s">
        <v>237</v>
      </c>
      <c r="W98" s="87" t="s">
        <v>235</v>
      </c>
    </row>
    <row r="99" spans="1:23">
      <c r="A99" s="79">
        <f t="shared" si="2"/>
        <v>4</v>
      </c>
      <c r="B99" s="80">
        <v>40919</v>
      </c>
      <c r="C99" s="81">
        <v>0.35416666666666669</v>
      </c>
      <c r="D99" s="81" t="s">
        <v>135</v>
      </c>
      <c r="E99" s="75" t="s">
        <v>238</v>
      </c>
      <c r="F99" s="87" t="s">
        <v>239</v>
      </c>
      <c r="Q99" s="86">
        <v>98</v>
      </c>
      <c r="R99" s="80">
        <v>40919</v>
      </c>
      <c r="S99" s="81">
        <v>0.35416666666666669</v>
      </c>
      <c r="T99" s="185">
        <v>3</v>
      </c>
      <c r="U99" s="81" t="s">
        <v>135</v>
      </c>
      <c r="V99" s="75" t="s">
        <v>238</v>
      </c>
      <c r="W99" s="87" t="s">
        <v>239</v>
      </c>
    </row>
    <row r="100" spans="1:23">
      <c r="A100" s="79">
        <f t="shared" si="2"/>
        <v>4</v>
      </c>
      <c r="B100" s="80">
        <v>40919</v>
      </c>
      <c r="C100" s="81">
        <v>0.79166666666666663</v>
      </c>
      <c r="D100" s="81" t="s">
        <v>186</v>
      </c>
      <c r="E100" s="75" t="s">
        <v>122</v>
      </c>
      <c r="F100" s="87" t="s">
        <v>187</v>
      </c>
      <c r="Q100" s="86">
        <v>99</v>
      </c>
      <c r="R100" s="80">
        <v>40919</v>
      </c>
      <c r="S100" s="81">
        <v>0.79166666666666663</v>
      </c>
      <c r="T100" s="185">
        <v>3</v>
      </c>
      <c r="U100" s="81" t="s">
        <v>186</v>
      </c>
      <c r="V100" s="75" t="s">
        <v>122</v>
      </c>
      <c r="W100" s="87" t="s">
        <v>187</v>
      </c>
    </row>
    <row r="101" spans="1:23">
      <c r="A101" s="79">
        <f t="shared" si="2"/>
        <v>5</v>
      </c>
      <c r="B101" s="93">
        <v>40920</v>
      </c>
      <c r="C101" s="81">
        <v>0.25</v>
      </c>
      <c r="D101" s="81" t="s">
        <v>121</v>
      </c>
      <c r="E101" s="75" t="s">
        <v>122</v>
      </c>
      <c r="F101" s="75" t="s">
        <v>123</v>
      </c>
      <c r="Q101" s="86">
        <v>100</v>
      </c>
      <c r="R101" s="93">
        <v>40920</v>
      </c>
      <c r="S101" s="81">
        <v>0.25</v>
      </c>
      <c r="T101" s="185">
        <v>4</v>
      </c>
      <c r="U101" s="81" t="s">
        <v>121</v>
      </c>
      <c r="V101" s="75" t="s">
        <v>122</v>
      </c>
      <c r="W101" s="75" t="s">
        <v>123</v>
      </c>
    </row>
    <row r="102" spans="1:23">
      <c r="A102" s="79">
        <f t="shared" si="2"/>
        <v>5</v>
      </c>
      <c r="B102" s="93">
        <v>40920</v>
      </c>
      <c r="C102" s="92">
        <v>0.50486111111111109</v>
      </c>
      <c r="D102" s="81" t="s">
        <v>144</v>
      </c>
      <c r="E102" s="87" t="s">
        <v>151</v>
      </c>
      <c r="F102" s="87" t="s">
        <v>240</v>
      </c>
      <c r="Q102" s="86">
        <v>101</v>
      </c>
      <c r="R102" s="93">
        <v>40920</v>
      </c>
      <c r="S102" s="92">
        <v>0.50486111111111109</v>
      </c>
      <c r="T102" s="185">
        <v>4</v>
      </c>
      <c r="U102" s="81" t="s">
        <v>144</v>
      </c>
      <c r="V102" s="87" t="s">
        <v>151</v>
      </c>
      <c r="W102" s="87" t="s">
        <v>240</v>
      </c>
    </row>
    <row r="103" spans="1:23">
      <c r="A103" s="79">
        <f t="shared" si="2"/>
        <v>5</v>
      </c>
      <c r="B103" s="93">
        <v>40920</v>
      </c>
      <c r="C103" s="92">
        <v>0.50486111111111109</v>
      </c>
      <c r="D103" s="81" t="s">
        <v>159</v>
      </c>
      <c r="E103" s="87" t="s">
        <v>151</v>
      </c>
      <c r="F103" s="75" t="s">
        <v>241</v>
      </c>
      <c r="Q103" s="86">
        <v>102</v>
      </c>
      <c r="R103" s="93">
        <v>40920</v>
      </c>
      <c r="S103" s="92">
        <v>0.50486111111111109</v>
      </c>
      <c r="T103" s="185">
        <v>4</v>
      </c>
      <c r="U103" s="81" t="s">
        <v>159</v>
      </c>
      <c r="V103" s="87" t="s">
        <v>151</v>
      </c>
      <c r="W103" s="75" t="s">
        <v>241</v>
      </c>
    </row>
    <row r="104" spans="1:23">
      <c r="A104" s="79">
        <f t="shared" si="2"/>
        <v>5</v>
      </c>
      <c r="B104" s="93">
        <v>40920</v>
      </c>
      <c r="C104" s="92">
        <v>0.7090277777777777</v>
      </c>
      <c r="D104" s="81" t="s">
        <v>144</v>
      </c>
      <c r="E104" s="87" t="s">
        <v>242</v>
      </c>
      <c r="F104" s="87" t="s">
        <v>240</v>
      </c>
      <c r="Q104" s="86">
        <v>103</v>
      </c>
      <c r="R104" s="93">
        <v>40920</v>
      </c>
      <c r="S104" s="92">
        <v>0.7090277777777777</v>
      </c>
      <c r="T104" s="185">
        <v>4</v>
      </c>
      <c r="U104" s="81" t="s">
        <v>144</v>
      </c>
      <c r="V104" s="87" t="s">
        <v>242</v>
      </c>
      <c r="W104" s="87" t="s">
        <v>240</v>
      </c>
    </row>
    <row r="105" spans="1:23">
      <c r="A105" s="79">
        <f t="shared" si="2"/>
        <v>6</v>
      </c>
      <c r="B105" s="93">
        <v>40921</v>
      </c>
      <c r="C105" s="81">
        <v>0.25</v>
      </c>
      <c r="D105" s="81" t="s">
        <v>121</v>
      </c>
      <c r="E105" s="75" t="s">
        <v>122</v>
      </c>
      <c r="F105" s="75" t="s">
        <v>123</v>
      </c>
      <c r="Q105" s="86">
        <v>104</v>
      </c>
      <c r="R105" s="93">
        <v>40921</v>
      </c>
      <c r="S105" s="81">
        <v>0.25</v>
      </c>
      <c r="T105" s="185">
        <v>5</v>
      </c>
      <c r="U105" s="81" t="s">
        <v>121</v>
      </c>
      <c r="V105" s="75" t="s">
        <v>122</v>
      </c>
      <c r="W105" s="75" t="s">
        <v>123</v>
      </c>
    </row>
    <row r="106" spans="1:23">
      <c r="A106" s="79">
        <f t="shared" si="2"/>
        <v>6</v>
      </c>
      <c r="B106" s="93">
        <v>40921</v>
      </c>
      <c r="C106" s="92">
        <v>0.40902777777777777</v>
      </c>
      <c r="D106" s="81" t="s">
        <v>144</v>
      </c>
      <c r="E106" s="87" t="s">
        <v>243</v>
      </c>
      <c r="F106" s="75" t="s">
        <v>244</v>
      </c>
      <c r="Q106" s="86">
        <v>105</v>
      </c>
      <c r="R106" s="93">
        <v>40921</v>
      </c>
      <c r="S106" s="92">
        <v>0.40902777777777777</v>
      </c>
      <c r="T106" s="185">
        <v>5</v>
      </c>
      <c r="U106" s="81" t="s">
        <v>144</v>
      </c>
      <c r="V106" s="87" t="s">
        <v>243</v>
      </c>
      <c r="W106" s="75" t="s">
        <v>244</v>
      </c>
    </row>
    <row r="107" spans="1:23">
      <c r="A107" s="79">
        <f t="shared" si="2"/>
        <v>6</v>
      </c>
      <c r="B107" s="93">
        <v>40921</v>
      </c>
      <c r="C107" s="92">
        <v>0.40902777777777777</v>
      </c>
      <c r="D107" s="81" t="s">
        <v>159</v>
      </c>
      <c r="E107" s="87" t="s">
        <v>243</v>
      </c>
      <c r="F107" s="75" t="s">
        <v>206</v>
      </c>
      <c r="Q107" s="86">
        <v>106</v>
      </c>
      <c r="R107" s="93">
        <v>40921</v>
      </c>
      <c r="S107" s="92">
        <v>0.40902777777777777</v>
      </c>
      <c r="T107" s="185">
        <v>5</v>
      </c>
      <c r="U107" s="81" t="s">
        <v>159</v>
      </c>
      <c r="V107" s="87" t="s">
        <v>243</v>
      </c>
      <c r="W107" s="75" t="s">
        <v>206</v>
      </c>
    </row>
    <row r="108" spans="1:23">
      <c r="A108" s="79">
        <f t="shared" si="2"/>
        <v>6</v>
      </c>
      <c r="B108" s="93">
        <v>40921</v>
      </c>
      <c r="C108" s="92">
        <v>0.47152777777777777</v>
      </c>
      <c r="D108" s="81" t="s">
        <v>144</v>
      </c>
      <c r="E108" s="87" t="s">
        <v>200</v>
      </c>
      <c r="F108" s="75" t="s">
        <v>245</v>
      </c>
      <c r="Q108" s="86">
        <v>107</v>
      </c>
      <c r="R108" s="93">
        <v>40921</v>
      </c>
      <c r="S108" s="92">
        <v>0.47152777777777777</v>
      </c>
      <c r="T108" s="185">
        <v>5</v>
      </c>
      <c r="U108" s="81" t="s">
        <v>144</v>
      </c>
      <c r="V108" s="87" t="s">
        <v>200</v>
      </c>
      <c r="W108" s="75" t="s">
        <v>245</v>
      </c>
    </row>
    <row r="109" spans="1:23">
      <c r="A109" s="79">
        <f t="shared" si="2"/>
        <v>6</v>
      </c>
      <c r="B109" s="93">
        <v>40921</v>
      </c>
      <c r="C109" s="92">
        <v>0.57499999999999996</v>
      </c>
      <c r="D109" s="81" t="s">
        <v>144</v>
      </c>
      <c r="E109" s="87" t="s">
        <v>151</v>
      </c>
      <c r="F109" s="87" t="s">
        <v>240</v>
      </c>
      <c r="Q109" s="86">
        <v>108</v>
      </c>
      <c r="R109" s="93">
        <v>40921</v>
      </c>
      <c r="S109" s="92">
        <v>0.57499999999999996</v>
      </c>
      <c r="T109" s="185">
        <v>5</v>
      </c>
      <c r="U109" s="81" t="s">
        <v>144</v>
      </c>
      <c r="V109" s="87" t="s">
        <v>151</v>
      </c>
      <c r="W109" s="87" t="s">
        <v>240</v>
      </c>
    </row>
    <row r="110" spans="1:23">
      <c r="A110" s="79">
        <f t="shared" si="2"/>
        <v>6</v>
      </c>
      <c r="B110" s="93">
        <v>40921</v>
      </c>
      <c r="C110" s="92">
        <v>0.83333333333333337</v>
      </c>
      <c r="D110" s="81" t="s">
        <v>186</v>
      </c>
      <c r="E110" s="87" t="s">
        <v>246</v>
      </c>
      <c r="F110" s="87" t="s">
        <v>187</v>
      </c>
      <c r="Q110" s="86">
        <v>109</v>
      </c>
      <c r="R110" s="93">
        <v>40921</v>
      </c>
      <c r="S110" s="92">
        <v>0.83333333333333337</v>
      </c>
      <c r="T110" s="185">
        <v>5</v>
      </c>
      <c r="U110" s="81" t="s">
        <v>186</v>
      </c>
      <c r="V110" s="87" t="s">
        <v>246</v>
      </c>
      <c r="W110" s="87" t="s">
        <v>187</v>
      </c>
    </row>
    <row r="111" spans="1:23">
      <c r="A111" s="79">
        <f t="shared" si="2"/>
        <v>7</v>
      </c>
      <c r="B111" s="93">
        <v>40922</v>
      </c>
      <c r="C111" s="81">
        <v>0.25</v>
      </c>
      <c r="D111" s="81" t="s">
        <v>121</v>
      </c>
      <c r="E111" s="75" t="s">
        <v>122</v>
      </c>
      <c r="F111" s="75" t="s">
        <v>123</v>
      </c>
      <c r="Q111" s="86">
        <v>110</v>
      </c>
      <c r="R111" s="93">
        <v>40922</v>
      </c>
      <c r="S111" s="81">
        <v>0.25</v>
      </c>
      <c r="T111" s="185">
        <v>6</v>
      </c>
      <c r="U111" s="81" t="s">
        <v>121</v>
      </c>
      <c r="V111" s="75" t="s">
        <v>122</v>
      </c>
      <c r="W111" s="75" t="s">
        <v>123</v>
      </c>
    </row>
    <row r="112" spans="1:23">
      <c r="A112" s="79">
        <f t="shared" si="2"/>
        <v>7</v>
      </c>
      <c r="B112" s="93">
        <v>40922</v>
      </c>
      <c r="C112" s="92">
        <v>0.83819444444444446</v>
      </c>
      <c r="D112" s="81" t="s">
        <v>144</v>
      </c>
      <c r="E112" s="87" t="s">
        <v>208</v>
      </c>
      <c r="F112" s="87" t="s">
        <v>247</v>
      </c>
      <c r="Q112" s="86">
        <v>111</v>
      </c>
      <c r="R112" s="93">
        <v>40922</v>
      </c>
      <c r="S112" s="92">
        <v>0.83819444444444446</v>
      </c>
      <c r="T112" s="185">
        <v>6</v>
      </c>
      <c r="U112" s="81" t="s">
        <v>144</v>
      </c>
      <c r="V112" s="87" t="s">
        <v>208</v>
      </c>
      <c r="W112" s="87" t="s">
        <v>247</v>
      </c>
    </row>
    <row r="113" spans="1:23">
      <c r="A113" s="79">
        <f t="shared" si="2"/>
        <v>7</v>
      </c>
      <c r="B113" s="93">
        <v>40922</v>
      </c>
      <c r="C113" s="92">
        <v>0.83819444444444446</v>
      </c>
      <c r="D113" s="81" t="s">
        <v>159</v>
      </c>
      <c r="E113" s="87" t="s">
        <v>208</v>
      </c>
      <c r="F113" s="75" t="s">
        <v>206</v>
      </c>
      <c r="Q113" s="86">
        <v>112</v>
      </c>
      <c r="R113" s="93">
        <v>40922</v>
      </c>
      <c r="S113" s="92">
        <v>0.83819444444444446</v>
      </c>
      <c r="T113" s="185">
        <v>6</v>
      </c>
      <c r="U113" s="81" t="s">
        <v>159</v>
      </c>
      <c r="V113" s="87" t="s">
        <v>208</v>
      </c>
      <c r="W113" s="75" t="s">
        <v>206</v>
      </c>
    </row>
    <row r="114" spans="1:23">
      <c r="A114" s="79">
        <f t="shared" si="2"/>
        <v>7</v>
      </c>
      <c r="B114" s="93">
        <v>40922</v>
      </c>
      <c r="C114" s="92">
        <v>0.83958333333333324</v>
      </c>
      <c r="D114" s="81" t="s">
        <v>144</v>
      </c>
      <c r="E114" s="87" t="s">
        <v>248</v>
      </c>
      <c r="F114" s="87" t="s">
        <v>249</v>
      </c>
      <c r="Q114" s="86">
        <v>113</v>
      </c>
      <c r="R114" s="93">
        <v>40922</v>
      </c>
      <c r="S114" s="92">
        <v>0.83958333333333324</v>
      </c>
      <c r="T114" s="185">
        <v>6</v>
      </c>
      <c r="U114" s="81" t="s">
        <v>144</v>
      </c>
      <c r="V114" s="87" t="s">
        <v>248</v>
      </c>
      <c r="W114" s="87" t="s">
        <v>249</v>
      </c>
    </row>
    <row r="115" spans="1:23">
      <c r="A115" s="79">
        <f t="shared" si="2"/>
        <v>1</v>
      </c>
      <c r="B115" s="93">
        <v>40923</v>
      </c>
      <c r="C115" s="81">
        <v>0.25</v>
      </c>
      <c r="D115" s="81" t="s">
        <v>121</v>
      </c>
      <c r="E115" s="75" t="s">
        <v>122</v>
      </c>
      <c r="F115" s="75" t="s">
        <v>123</v>
      </c>
      <c r="Q115" s="86">
        <v>114</v>
      </c>
      <c r="R115" s="93">
        <v>40923</v>
      </c>
      <c r="S115" s="81">
        <v>0.25</v>
      </c>
      <c r="T115" s="185">
        <v>7</v>
      </c>
      <c r="U115" s="81" t="s">
        <v>121</v>
      </c>
      <c r="V115" s="75" t="s">
        <v>122</v>
      </c>
      <c r="W115" s="75" t="s">
        <v>123</v>
      </c>
    </row>
    <row r="116" spans="1:23">
      <c r="A116" s="79">
        <f t="shared" si="2"/>
        <v>1</v>
      </c>
      <c r="B116" s="93">
        <v>40923</v>
      </c>
      <c r="C116" s="92">
        <v>0.29166666666666669</v>
      </c>
      <c r="D116" s="81" t="s">
        <v>144</v>
      </c>
      <c r="E116" s="87" t="s">
        <v>224</v>
      </c>
      <c r="F116" s="87" t="s">
        <v>250</v>
      </c>
      <c r="Q116" s="86">
        <v>115</v>
      </c>
      <c r="R116" s="93">
        <v>40923</v>
      </c>
      <c r="S116" s="92">
        <v>0.29166666666666669</v>
      </c>
      <c r="T116" s="185">
        <v>7</v>
      </c>
      <c r="U116" s="81" t="s">
        <v>144</v>
      </c>
      <c r="V116" s="87" t="s">
        <v>224</v>
      </c>
      <c r="W116" s="87" t="s">
        <v>250</v>
      </c>
    </row>
    <row r="117" spans="1:23">
      <c r="A117" s="79">
        <f t="shared" si="2"/>
        <v>2</v>
      </c>
      <c r="B117" s="93">
        <v>40924</v>
      </c>
      <c r="C117" s="81">
        <v>0.25</v>
      </c>
      <c r="D117" s="81" t="s">
        <v>121</v>
      </c>
      <c r="E117" s="75" t="s">
        <v>122</v>
      </c>
      <c r="F117" s="75" t="s">
        <v>123</v>
      </c>
      <c r="Q117" s="86">
        <v>116</v>
      </c>
      <c r="R117" s="93">
        <v>40924</v>
      </c>
      <c r="S117" s="81">
        <v>0.25</v>
      </c>
      <c r="T117" s="185">
        <v>1</v>
      </c>
      <c r="U117" s="81" t="s">
        <v>121</v>
      </c>
      <c r="V117" s="75" t="s">
        <v>122</v>
      </c>
      <c r="W117" s="75" t="s">
        <v>123</v>
      </c>
    </row>
    <row r="118" spans="1:23">
      <c r="A118" s="79">
        <f t="shared" si="2"/>
        <v>2</v>
      </c>
      <c r="B118" s="93">
        <v>40924</v>
      </c>
      <c r="C118" s="81">
        <v>0.66666666666666663</v>
      </c>
      <c r="D118" s="81" t="s">
        <v>135</v>
      </c>
      <c r="E118" s="75" t="s">
        <v>128</v>
      </c>
      <c r="F118" s="71" t="s">
        <v>251</v>
      </c>
      <c r="Q118" s="86">
        <v>117</v>
      </c>
      <c r="R118" s="93">
        <v>40924</v>
      </c>
      <c r="S118" s="81">
        <v>0.66666666666666663</v>
      </c>
      <c r="T118" s="185">
        <v>1</v>
      </c>
      <c r="U118" s="81" t="s">
        <v>135</v>
      </c>
      <c r="V118" s="75" t="s">
        <v>128</v>
      </c>
      <c r="W118" s="71" t="s">
        <v>251</v>
      </c>
    </row>
    <row r="119" spans="1:23">
      <c r="A119" s="79">
        <f t="shared" si="2"/>
        <v>2</v>
      </c>
      <c r="B119" s="93">
        <v>40924</v>
      </c>
      <c r="C119" s="81">
        <v>0.69791666666666663</v>
      </c>
      <c r="D119" s="81" t="s">
        <v>135</v>
      </c>
      <c r="E119" s="75" t="s">
        <v>128</v>
      </c>
      <c r="F119" s="71" t="s">
        <v>252</v>
      </c>
      <c r="Q119" s="86">
        <v>118</v>
      </c>
      <c r="R119" s="93">
        <v>40924</v>
      </c>
      <c r="S119" s="81">
        <v>0.69791666666666663</v>
      </c>
      <c r="T119" s="185">
        <v>1</v>
      </c>
      <c r="U119" s="81" t="s">
        <v>135</v>
      </c>
      <c r="V119" s="75" t="s">
        <v>128</v>
      </c>
      <c r="W119" s="71" t="s">
        <v>252</v>
      </c>
    </row>
    <row r="120" spans="1:23">
      <c r="A120" s="79">
        <f t="shared" si="2"/>
        <v>3</v>
      </c>
      <c r="B120" s="93">
        <v>40925</v>
      </c>
      <c r="C120" s="81">
        <v>0.25</v>
      </c>
      <c r="D120" s="81" t="s">
        <v>121</v>
      </c>
      <c r="E120" s="75" t="s">
        <v>122</v>
      </c>
      <c r="F120" s="75" t="s">
        <v>123</v>
      </c>
      <c r="Q120" s="86">
        <v>119</v>
      </c>
      <c r="R120" s="93">
        <v>40925</v>
      </c>
      <c r="S120" s="81">
        <v>0.25</v>
      </c>
      <c r="T120" s="185">
        <v>2</v>
      </c>
      <c r="U120" s="81" t="s">
        <v>121</v>
      </c>
      <c r="V120" s="75" t="s">
        <v>122</v>
      </c>
      <c r="W120" s="75" t="s">
        <v>123</v>
      </c>
    </row>
    <row r="121" spans="1:23">
      <c r="A121" s="79">
        <f t="shared" si="2"/>
        <v>3</v>
      </c>
      <c r="B121" s="93">
        <v>40925</v>
      </c>
      <c r="C121" s="92">
        <v>0.35416666666666669</v>
      </c>
      <c r="D121" s="81" t="s">
        <v>253</v>
      </c>
      <c r="E121" s="87" t="s">
        <v>254</v>
      </c>
      <c r="F121" s="71" t="s">
        <v>255</v>
      </c>
      <c r="Q121" s="86">
        <v>120</v>
      </c>
      <c r="R121" s="93">
        <v>40925</v>
      </c>
      <c r="S121" s="92">
        <v>0.35416666666666669</v>
      </c>
      <c r="T121" s="185">
        <v>2</v>
      </c>
      <c r="U121" s="81" t="s">
        <v>253</v>
      </c>
      <c r="V121" s="87" t="s">
        <v>254</v>
      </c>
      <c r="W121" s="71" t="s">
        <v>255</v>
      </c>
    </row>
    <row r="122" spans="1:23">
      <c r="A122" s="79">
        <f t="shared" si="2"/>
        <v>3</v>
      </c>
      <c r="B122" s="93">
        <v>40925</v>
      </c>
      <c r="C122" s="92">
        <v>0.5</v>
      </c>
      <c r="D122" s="81" t="s">
        <v>135</v>
      </c>
      <c r="E122" s="87" t="s">
        <v>256</v>
      </c>
      <c r="F122" s="71" t="s">
        <v>257</v>
      </c>
      <c r="Q122" s="86">
        <v>121</v>
      </c>
      <c r="R122" s="93">
        <v>40925</v>
      </c>
      <c r="S122" s="92">
        <v>0.5</v>
      </c>
      <c r="T122" s="185">
        <v>2</v>
      </c>
      <c r="U122" s="81" t="s">
        <v>135</v>
      </c>
      <c r="V122" s="87" t="s">
        <v>256</v>
      </c>
      <c r="W122" s="71" t="s">
        <v>257</v>
      </c>
    </row>
    <row r="123" spans="1:23">
      <c r="A123" s="79">
        <f t="shared" si="2"/>
        <v>3</v>
      </c>
      <c r="B123" s="93">
        <v>40925</v>
      </c>
      <c r="C123" s="92">
        <v>0.65902777777777777</v>
      </c>
      <c r="D123" s="81" t="s">
        <v>144</v>
      </c>
      <c r="E123" s="87" t="s">
        <v>156</v>
      </c>
      <c r="F123" s="75" t="s">
        <v>258</v>
      </c>
      <c r="Q123" s="86">
        <v>122</v>
      </c>
      <c r="R123" s="93">
        <v>40925</v>
      </c>
      <c r="S123" s="92">
        <v>0.65902777777777777</v>
      </c>
      <c r="T123" s="185">
        <v>2</v>
      </c>
      <c r="U123" s="81" t="s">
        <v>144</v>
      </c>
      <c r="V123" s="87" t="s">
        <v>156</v>
      </c>
      <c r="W123" s="75" t="s">
        <v>258</v>
      </c>
    </row>
    <row r="124" spans="1:23">
      <c r="A124" s="79">
        <f t="shared" si="2"/>
        <v>3</v>
      </c>
      <c r="B124" s="93">
        <v>40925</v>
      </c>
      <c r="C124" s="92">
        <v>0.58333333333333337</v>
      </c>
      <c r="D124" s="81" t="s">
        <v>135</v>
      </c>
      <c r="E124" s="87" t="s">
        <v>128</v>
      </c>
      <c r="F124" s="71" t="s">
        <v>259</v>
      </c>
      <c r="Q124" s="86">
        <v>123</v>
      </c>
      <c r="R124" s="93">
        <v>40925</v>
      </c>
      <c r="S124" s="92">
        <v>0.58333333333333337</v>
      </c>
      <c r="T124" s="185">
        <v>2</v>
      </c>
      <c r="U124" s="81" t="s">
        <v>135</v>
      </c>
      <c r="V124" s="87" t="s">
        <v>128</v>
      </c>
      <c r="W124" s="71" t="s">
        <v>259</v>
      </c>
    </row>
    <row r="125" spans="1:23">
      <c r="A125" s="79">
        <f t="shared" si="2"/>
        <v>3</v>
      </c>
      <c r="B125" s="93">
        <v>40925</v>
      </c>
      <c r="C125" s="92">
        <v>0.75</v>
      </c>
      <c r="D125" s="81" t="s">
        <v>260</v>
      </c>
      <c r="E125" s="75" t="s">
        <v>122</v>
      </c>
      <c r="F125" s="75" t="s">
        <v>187</v>
      </c>
      <c r="Q125" s="86">
        <v>124</v>
      </c>
      <c r="R125" s="93">
        <v>40925</v>
      </c>
      <c r="S125" s="92">
        <v>0.75</v>
      </c>
      <c r="T125" s="185">
        <v>2</v>
      </c>
      <c r="U125" s="81" t="s">
        <v>260</v>
      </c>
      <c r="V125" s="75" t="s">
        <v>122</v>
      </c>
      <c r="W125" s="75" t="s">
        <v>187</v>
      </c>
    </row>
    <row r="126" spans="1:23">
      <c r="A126" s="79">
        <f t="shared" si="2"/>
        <v>4</v>
      </c>
      <c r="B126" s="93">
        <v>40926</v>
      </c>
      <c r="C126" s="81">
        <v>0.25</v>
      </c>
      <c r="D126" s="81" t="s">
        <v>121</v>
      </c>
      <c r="E126" s="75" t="s">
        <v>122</v>
      </c>
      <c r="F126" s="75" t="s">
        <v>123</v>
      </c>
      <c r="Q126" s="86">
        <v>125</v>
      </c>
      <c r="R126" s="93">
        <v>40926</v>
      </c>
      <c r="S126" s="81">
        <v>0.25</v>
      </c>
      <c r="T126" s="185">
        <v>3</v>
      </c>
      <c r="U126" s="81" t="s">
        <v>121</v>
      </c>
      <c r="V126" s="75" t="s">
        <v>122</v>
      </c>
      <c r="W126" s="75" t="s">
        <v>123</v>
      </c>
    </row>
    <row r="127" spans="1:23">
      <c r="A127" s="79">
        <f t="shared" si="2"/>
        <v>5</v>
      </c>
      <c r="B127" s="93">
        <v>40927</v>
      </c>
      <c r="C127" s="81">
        <v>0.25</v>
      </c>
      <c r="D127" s="81" t="s">
        <v>121</v>
      </c>
      <c r="E127" s="75" t="s">
        <v>122</v>
      </c>
      <c r="F127" s="75" t="s">
        <v>123</v>
      </c>
      <c r="Q127" s="86">
        <v>126</v>
      </c>
      <c r="R127" s="93">
        <v>40927</v>
      </c>
      <c r="S127" s="81">
        <v>0.25</v>
      </c>
      <c r="T127" s="185">
        <v>4</v>
      </c>
      <c r="U127" s="81" t="s">
        <v>121</v>
      </c>
      <c r="V127" s="75" t="s">
        <v>122</v>
      </c>
      <c r="W127" s="75" t="s">
        <v>123</v>
      </c>
    </row>
    <row r="128" spans="1:23">
      <c r="A128" s="79">
        <f t="shared" si="2"/>
        <v>5</v>
      </c>
      <c r="B128" s="93">
        <v>40927</v>
      </c>
      <c r="C128" s="92">
        <v>0.32708333333333334</v>
      </c>
      <c r="D128" s="81" t="s">
        <v>144</v>
      </c>
      <c r="E128" s="87" t="s">
        <v>221</v>
      </c>
      <c r="F128" s="75" t="s">
        <v>262</v>
      </c>
      <c r="Q128" s="86">
        <v>127</v>
      </c>
      <c r="R128" s="93">
        <v>40927</v>
      </c>
      <c r="S128" s="92">
        <v>0.32708333333333334</v>
      </c>
      <c r="T128" s="185">
        <v>4</v>
      </c>
      <c r="U128" s="81" t="s">
        <v>144</v>
      </c>
      <c r="V128" s="87" t="s">
        <v>221</v>
      </c>
      <c r="W128" s="75" t="s">
        <v>262</v>
      </c>
    </row>
    <row r="129" spans="1:23">
      <c r="A129" s="79">
        <f t="shared" si="2"/>
        <v>5</v>
      </c>
      <c r="B129" s="93">
        <v>40927</v>
      </c>
      <c r="C129" s="92">
        <v>0.32708333333333334</v>
      </c>
      <c r="D129" s="81" t="s">
        <v>159</v>
      </c>
      <c r="E129" s="87" t="s">
        <v>221</v>
      </c>
      <c r="F129" s="75" t="s">
        <v>263</v>
      </c>
      <c r="Q129" s="86">
        <v>128</v>
      </c>
      <c r="R129" s="93">
        <v>40927</v>
      </c>
      <c r="S129" s="92">
        <v>0.32708333333333334</v>
      </c>
      <c r="T129" s="185">
        <v>4</v>
      </c>
      <c r="U129" s="81" t="s">
        <v>159</v>
      </c>
      <c r="V129" s="87" t="s">
        <v>221</v>
      </c>
      <c r="W129" s="75" t="s">
        <v>263</v>
      </c>
    </row>
    <row r="130" spans="1:23">
      <c r="A130" s="79">
        <f t="shared" si="2"/>
        <v>6</v>
      </c>
      <c r="B130" s="93">
        <v>40928</v>
      </c>
      <c r="C130" s="81">
        <v>0.25</v>
      </c>
      <c r="D130" s="81" t="s">
        <v>232</v>
      </c>
      <c r="E130" s="75" t="s">
        <v>264</v>
      </c>
      <c r="F130" s="75" t="s">
        <v>265</v>
      </c>
      <c r="Q130" s="86">
        <v>129</v>
      </c>
      <c r="R130" s="93">
        <v>40928</v>
      </c>
      <c r="S130" s="81">
        <v>0.25</v>
      </c>
      <c r="T130" s="185">
        <v>5</v>
      </c>
      <c r="U130" s="81" t="s">
        <v>232</v>
      </c>
      <c r="V130" s="75" t="s">
        <v>264</v>
      </c>
      <c r="W130" s="75" t="s">
        <v>265</v>
      </c>
    </row>
    <row r="131" spans="1:23">
      <c r="A131" s="79">
        <f t="shared" si="2"/>
        <v>6</v>
      </c>
      <c r="B131" s="93">
        <v>40928</v>
      </c>
      <c r="C131" s="81">
        <v>0.25</v>
      </c>
      <c r="D131" s="81" t="s">
        <v>121</v>
      </c>
      <c r="E131" s="75" t="s">
        <v>122</v>
      </c>
      <c r="F131" s="75" t="s">
        <v>123</v>
      </c>
      <c r="Q131" s="86">
        <v>130</v>
      </c>
      <c r="R131" s="93">
        <v>40928</v>
      </c>
      <c r="S131" s="81">
        <v>0.25</v>
      </c>
      <c r="T131" s="185">
        <v>5</v>
      </c>
      <c r="U131" s="81" t="s">
        <v>121</v>
      </c>
      <c r="V131" s="75" t="s">
        <v>122</v>
      </c>
      <c r="W131" s="75" t="s">
        <v>123</v>
      </c>
    </row>
    <row r="132" spans="1:23">
      <c r="A132" s="79">
        <f t="shared" si="2"/>
        <v>6</v>
      </c>
      <c r="B132" s="93">
        <v>40928</v>
      </c>
      <c r="C132" s="92">
        <v>0.35416666666666669</v>
      </c>
      <c r="D132" s="81" t="s">
        <v>130</v>
      </c>
      <c r="E132" s="87" t="s">
        <v>254</v>
      </c>
      <c r="F132" s="87" t="s">
        <v>266</v>
      </c>
      <c r="Q132" s="86">
        <v>131</v>
      </c>
      <c r="R132" s="93">
        <v>40928</v>
      </c>
      <c r="S132" s="92">
        <v>0.35416666666666669</v>
      </c>
      <c r="T132" s="185">
        <v>5</v>
      </c>
      <c r="U132" s="81" t="s">
        <v>130</v>
      </c>
      <c r="V132" s="87" t="s">
        <v>254</v>
      </c>
      <c r="W132" s="87" t="s">
        <v>266</v>
      </c>
    </row>
    <row r="133" spans="1:23">
      <c r="A133" s="79">
        <f t="shared" si="2"/>
        <v>6</v>
      </c>
      <c r="B133" s="93">
        <v>40928</v>
      </c>
      <c r="C133" s="92">
        <v>0.47222222222222227</v>
      </c>
      <c r="D133" s="81" t="s">
        <v>144</v>
      </c>
      <c r="E133" s="87" t="s">
        <v>267</v>
      </c>
      <c r="F133" s="87" t="s">
        <v>268</v>
      </c>
      <c r="Q133" s="86">
        <v>132</v>
      </c>
      <c r="R133" s="93">
        <v>40928</v>
      </c>
      <c r="S133" s="92">
        <v>0.47222222222222227</v>
      </c>
      <c r="T133" s="185">
        <v>5</v>
      </c>
      <c r="U133" s="81" t="s">
        <v>144</v>
      </c>
      <c r="V133" s="87" t="s">
        <v>267</v>
      </c>
      <c r="W133" s="87" t="s">
        <v>268</v>
      </c>
    </row>
    <row r="134" spans="1:23">
      <c r="A134" s="79">
        <f t="shared" si="2"/>
        <v>6</v>
      </c>
      <c r="B134" s="93">
        <v>40928</v>
      </c>
      <c r="C134" s="92">
        <v>0.47222222222222227</v>
      </c>
      <c r="D134" s="81" t="s">
        <v>159</v>
      </c>
      <c r="E134" s="87" t="s">
        <v>267</v>
      </c>
      <c r="F134" s="75" t="s">
        <v>241</v>
      </c>
      <c r="Q134" s="86">
        <v>133</v>
      </c>
      <c r="R134" s="93">
        <v>40928</v>
      </c>
      <c r="S134" s="92">
        <v>0.47222222222222227</v>
      </c>
      <c r="T134" s="185">
        <v>5</v>
      </c>
      <c r="U134" s="81" t="s">
        <v>159</v>
      </c>
      <c r="V134" s="87" t="s">
        <v>267</v>
      </c>
      <c r="W134" s="75" t="s">
        <v>241</v>
      </c>
    </row>
    <row r="135" spans="1:23">
      <c r="A135" s="79">
        <f t="shared" si="2"/>
        <v>6</v>
      </c>
      <c r="B135" s="93">
        <v>40928</v>
      </c>
      <c r="C135" s="92">
        <v>0.49305555555555558</v>
      </c>
      <c r="D135" s="81" t="s">
        <v>144</v>
      </c>
      <c r="E135" s="87" t="s">
        <v>269</v>
      </c>
      <c r="F135" s="87" t="s">
        <v>268</v>
      </c>
      <c r="Q135" s="86">
        <v>134</v>
      </c>
      <c r="R135" s="93">
        <v>40928</v>
      </c>
      <c r="S135" s="92">
        <v>0.49305555555555558</v>
      </c>
      <c r="T135" s="185">
        <v>5</v>
      </c>
      <c r="U135" s="81" t="s">
        <v>144</v>
      </c>
      <c r="V135" s="87" t="s">
        <v>269</v>
      </c>
      <c r="W135" s="87" t="s">
        <v>268</v>
      </c>
    </row>
    <row r="136" spans="1:23">
      <c r="A136" s="79">
        <f t="shared" si="2"/>
        <v>6</v>
      </c>
      <c r="B136" s="93">
        <v>40928</v>
      </c>
      <c r="C136" s="92">
        <v>0.49305555555555558</v>
      </c>
      <c r="D136" s="81" t="s">
        <v>159</v>
      </c>
      <c r="E136" s="87" t="s">
        <v>269</v>
      </c>
      <c r="F136" s="75" t="s">
        <v>241</v>
      </c>
      <c r="Q136" s="86">
        <v>135</v>
      </c>
      <c r="R136" s="93">
        <v>40928</v>
      </c>
      <c r="S136" s="92">
        <v>0.49305555555555558</v>
      </c>
      <c r="T136" s="185">
        <v>5</v>
      </c>
      <c r="U136" s="81" t="s">
        <v>159</v>
      </c>
      <c r="V136" s="87" t="s">
        <v>269</v>
      </c>
      <c r="W136" s="75" t="s">
        <v>241</v>
      </c>
    </row>
    <row r="137" spans="1:23">
      <c r="A137" s="79">
        <f t="shared" ref="A137:A185" si="3">WEEKDAY(B137)</f>
        <v>6</v>
      </c>
      <c r="B137" s="93">
        <v>40928</v>
      </c>
      <c r="C137" s="92">
        <v>0.51388888888888895</v>
      </c>
      <c r="D137" s="81" t="s">
        <v>144</v>
      </c>
      <c r="E137" s="87" t="s">
        <v>270</v>
      </c>
      <c r="F137" s="87" t="s">
        <v>268</v>
      </c>
      <c r="Q137" s="86">
        <v>136</v>
      </c>
      <c r="R137" s="93">
        <v>40928</v>
      </c>
      <c r="S137" s="92">
        <v>0.51388888888888895</v>
      </c>
      <c r="T137" s="185">
        <v>5</v>
      </c>
      <c r="U137" s="81" t="s">
        <v>144</v>
      </c>
      <c r="V137" s="87" t="s">
        <v>270</v>
      </c>
      <c r="W137" s="87" t="s">
        <v>268</v>
      </c>
    </row>
    <row r="138" spans="1:23">
      <c r="A138" s="79">
        <f t="shared" si="3"/>
        <v>6</v>
      </c>
      <c r="B138" s="93">
        <v>40928</v>
      </c>
      <c r="C138" s="92">
        <v>0.51388888888888895</v>
      </c>
      <c r="D138" s="81" t="s">
        <v>159</v>
      </c>
      <c r="E138" s="87" t="s">
        <v>270</v>
      </c>
      <c r="F138" s="75" t="s">
        <v>241</v>
      </c>
      <c r="Q138" s="86">
        <v>137</v>
      </c>
      <c r="R138" s="93">
        <v>40928</v>
      </c>
      <c r="S138" s="92">
        <v>0.51388888888888895</v>
      </c>
      <c r="T138" s="185">
        <v>5</v>
      </c>
      <c r="U138" s="81" t="s">
        <v>159</v>
      </c>
      <c r="V138" s="87" t="s">
        <v>270</v>
      </c>
      <c r="W138" s="75" t="s">
        <v>241</v>
      </c>
    </row>
    <row r="139" spans="1:23">
      <c r="A139" s="79">
        <f t="shared" si="3"/>
        <v>7</v>
      </c>
      <c r="B139" s="93">
        <v>40929</v>
      </c>
      <c r="C139" s="81">
        <v>0.25</v>
      </c>
      <c r="D139" s="81" t="s">
        <v>121</v>
      </c>
      <c r="E139" s="75" t="s">
        <v>122</v>
      </c>
      <c r="F139" s="75" t="s">
        <v>123</v>
      </c>
      <c r="Q139" s="86">
        <v>138</v>
      </c>
      <c r="R139" s="93">
        <v>40929</v>
      </c>
      <c r="S139" s="81">
        <v>0.25</v>
      </c>
      <c r="T139" s="185">
        <v>6</v>
      </c>
      <c r="U139" s="81" t="s">
        <v>121</v>
      </c>
      <c r="V139" s="75" t="s">
        <v>122</v>
      </c>
      <c r="W139" s="75" t="s">
        <v>123</v>
      </c>
    </row>
    <row r="140" spans="1:23">
      <c r="A140" s="79">
        <f t="shared" si="3"/>
        <v>1</v>
      </c>
      <c r="B140" s="93">
        <v>40930</v>
      </c>
      <c r="C140" s="81">
        <v>0.25</v>
      </c>
      <c r="D140" s="81" t="s">
        <v>121</v>
      </c>
      <c r="E140" s="75" t="s">
        <v>122</v>
      </c>
      <c r="F140" s="75" t="s">
        <v>123</v>
      </c>
      <c r="Q140" s="86">
        <v>139</v>
      </c>
      <c r="R140" s="93">
        <v>40930</v>
      </c>
      <c r="S140" s="81">
        <v>0.25</v>
      </c>
      <c r="T140" s="185">
        <v>7</v>
      </c>
      <c r="U140" s="81" t="s">
        <v>121</v>
      </c>
      <c r="V140" s="75" t="s">
        <v>122</v>
      </c>
      <c r="W140" s="75" t="s">
        <v>123</v>
      </c>
    </row>
    <row r="141" spans="1:23">
      <c r="A141" s="79">
        <f t="shared" si="3"/>
        <v>1</v>
      </c>
      <c r="B141" s="93">
        <v>40930</v>
      </c>
      <c r="C141" s="92">
        <v>0.31111111111111112</v>
      </c>
      <c r="D141" s="81" t="s">
        <v>144</v>
      </c>
      <c r="E141" s="87" t="s">
        <v>271</v>
      </c>
      <c r="F141" s="75" t="s">
        <v>272</v>
      </c>
      <c r="Q141" s="86">
        <v>140</v>
      </c>
      <c r="R141" s="93">
        <v>40930</v>
      </c>
      <c r="S141" s="92">
        <v>0.31111111111111112</v>
      </c>
      <c r="T141" s="185">
        <v>7</v>
      </c>
      <c r="U141" s="81" t="s">
        <v>144</v>
      </c>
      <c r="V141" s="87" t="s">
        <v>271</v>
      </c>
      <c r="W141" s="75" t="s">
        <v>272</v>
      </c>
    </row>
    <row r="142" spans="1:23">
      <c r="A142" s="79">
        <f t="shared" si="3"/>
        <v>1</v>
      </c>
      <c r="B142" s="93">
        <v>40930</v>
      </c>
      <c r="C142" s="92">
        <v>0.31111111111111112</v>
      </c>
      <c r="D142" s="81" t="s">
        <v>159</v>
      </c>
      <c r="E142" s="87" t="s">
        <v>271</v>
      </c>
      <c r="F142" s="75" t="s">
        <v>206</v>
      </c>
      <c r="Q142" s="86">
        <v>141</v>
      </c>
      <c r="R142" s="93">
        <v>40930</v>
      </c>
      <c r="S142" s="92">
        <v>0.31111111111111112</v>
      </c>
      <c r="T142" s="185">
        <v>7</v>
      </c>
      <c r="U142" s="81" t="s">
        <v>159</v>
      </c>
      <c r="V142" s="87" t="s">
        <v>271</v>
      </c>
      <c r="W142" s="75" t="s">
        <v>206</v>
      </c>
    </row>
    <row r="143" spans="1:23">
      <c r="A143" s="79">
        <f t="shared" si="3"/>
        <v>2</v>
      </c>
      <c r="B143" s="93">
        <v>40931</v>
      </c>
      <c r="C143" s="81">
        <v>0.25</v>
      </c>
      <c r="D143" s="81" t="s">
        <v>121</v>
      </c>
      <c r="E143" s="75" t="s">
        <v>122</v>
      </c>
      <c r="F143" s="75" t="s">
        <v>123</v>
      </c>
      <c r="Q143" s="86">
        <v>142</v>
      </c>
      <c r="R143" s="93">
        <v>40931</v>
      </c>
      <c r="S143" s="81">
        <v>0.25</v>
      </c>
      <c r="T143" s="185">
        <v>1</v>
      </c>
      <c r="U143" s="81" t="s">
        <v>121</v>
      </c>
      <c r="V143" s="75" t="s">
        <v>122</v>
      </c>
      <c r="W143" s="75" t="s">
        <v>123</v>
      </c>
    </row>
    <row r="144" spans="1:23">
      <c r="A144" s="79">
        <f t="shared" si="3"/>
        <v>3</v>
      </c>
      <c r="B144" s="93">
        <v>40932</v>
      </c>
      <c r="C144" s="81">
        <v>0.25</v>
      </c>
      <c r="D144" s="81" t="s">
        <v>121</v>
      </c>
      <c r="E144" s="75" t="s">
        <v>122</v>
      </c>
      <c r="F144" s="75" t="s">
        <v>123</v>
      </c>
      <c r="Q144" s="86">
        <v>143</v>
      </c>
      <c r="R144" s="93">
        <v>40932</v>
      </c>
      <c r="S144" s="81">
        <v>0.25</v>
      </c>
      <c r="T144" s="185">
        <v>2</v>
      </c>
      <c r="U144" s="81" t="s">
        <v>121</v>
      </c>
      <c r="V144" s="75" t="s">
        <v>122</v>
      </c>
      <c r="W144" s="75" t="s">
        <v>123</v>
      </c>
    </row>
    <row r="145" spans="1:23">
      <c r="A145" s="79">
        <f t="shared" si="3"/>
        <v>4</v>
      </c>
      <c r="B145" s="93">
        <v>40933</v>
      </c>
      <c r="C145" s="81">
        <v>0.25</v>
      </c>
      <c r="D145" s="81" t="s">
        <v>121</v>
      </c>
      <c r="E145" s="75" t="s">
        <v>122</v>
      </c>
      <c r="F145" s="75" t="s">
        <v>123</v>
      </c>
      <c r="Q145" s="86">
        <v>144</v>
      </c>
      <c r="R145" s="93">
        <v>40933</v>
      </c>
      <c r="S145" s="81">
        <v>0.25</v>
      </c>
      <c r="T145" s="185">
        <v>3</v>
      </c>
      <c r="U145" s="81" t="s">
        <v>121</v>
      </c>
      <c r="V145" s="75" t="s">
        <v>122</v>
      </c>
      <c r="W145" s="75" t="s">
        <v>123</v>
      </c>
    </row>
    <row r="146" spans="1:23">
      <c r="A146" s="79">
        <f t="shared" si="3"/>
        <v>4</v>
      </c>
      <c r="B146" s="93">
        <v>40933</v>
      </c>
      <c r="C146" s="92">
        <v>0.33333333333333331</v>
      </c>
      <c r="D146" s="81" t="s">
        <v>144</v>
      </c>
      <c r="E146" s="87" t="s">
        <v>238</v>
      </c>
      <c r="F146" s="87" t="s">
        <v>240</v>
      </c>
      <c r="Q146" s="86">
        <v>145</v>
      </c>
      <c r="R146" s="93">
        <v>40933</v>
      </c>
      <c r="S146" s="92">
        <v>0.33333333333333331</v>
      </c>
      <c r="T146" s="185">
        <v>3</v>
      </c>
      <c r="U146" s="81" t="s">
        <v>144</v>
      </c>
      <c r="V146" s="87" t="s">
        <v>238</v>
      </c>
      <c r="W146" s="87" t="s">
        <v>240</v>
      </c>
    </row>
    <row r="147" spans="1:23">
      <c r="A147" s="79">
        <f t="shared" si="3"/>
        <v>4</v>
      </c>
      <c r="B147" s="93">
        <v>40933</v>
      </c>
      <c r="C147" s="92">
        <v>0.33333333333333331</v>
      </c>
      <c r="D147" s="81" t="s">
        <v>144</v>
      </c>
      <c r="E147" s="87" t="s">
        <v>151</v>
      </c>
      <c r="F147" s="87" t="s">
        <v>240</v>
      </c>
      <c r="Q147" s="86">
        <v>146</v>
      </c>
      <c r="R147" s="93">
        <v>40933</v>
      </c>
      <c r="S147" s="92">
        <v>0.33333333333333331</v>
      </c>
      <c r="T147" s="185">
        <v>3</v>
      </c>
      <c r="U147" s="81" t="s">
        <v>144</v>
      </c>
      <c r="V147" s="87" t="s">
        <v>151</v>
      </c>
      <c r="W147" s="87" t="s">
        <v>240</v>
      </c>
    </row>
    <row r="148" spans="1:23">
      <c r="A148" s="79">
        <f t="shared" si="3"/>
        <v>4</v>
      </c>
      <c r="B148" s="93">
        <v>40933</v>
      </c>
      <c r="C148" s="92">
        <v>0.33333333333333298</v>
      </c>
      <c r="D148" s="81" t="s">
        <v>144</v>
      </c>
      <c r="E148" s="87" t="s">
        <v>242</v>
      </c>
      <c r="F148" s="87" t="s">
        <v>240</v>
      </c>
      <c r="Q148" s="86">
        <v>147</v>
      </c>
      <c r="R148" s="93">
        <v>40933</v>
      </c>
      <c r="S148" s="92">
        <v>0.33333333333333298</v>
      </c>
      <c r="T148" s="185">
        <v>3</v>
      </c>
      <c r="U148" s="81" t="s">
        <v>144</v>
      </c>
      <c r="V148" s="87" t="s">
        <v>242</v>
      </c>
      <c r="W148" s="87" t="s">
        <v>240</v>
      </c>
    </row>
    <row r="149" spans="1:23">
      <c r="A149" s="79">
        <f t="shared" si="3"/>
        <v>4</v>
      </c>
      <c r="B149" s="93">
        <v>40933</v>
      </c>
      <c r="C149" s="92">
        <v>0.33333333333333298</v>
      </c>
      <c r="D149" s="81" t="s">
        <v>144</v>
      </c>
      <c r="E149" s="87" t="s">
        <v>208</v>
      </c>
      <c r="F149" s="87" t="s">
        <v>240</v>
      </c>
      <c r="Q149" s="86">
        <v>148</v>
      </c>
      <c r="R149" s="93">
        <v>40933</v>
      </c>
      <c r="S149" s="92">
        <v>0.33333333333333298</v>
      </c>
      <c r="T149" s="185">
        <v>3</v>
      </c>
      <c r="U149" s="81" t="s">
        <v>144</v>
      </c>
      <c r="V149" s="87" t="s">
        <v>208</v>
      </c>
      <c r="W149" s="87" t="s">
        <v>240</v>
      </c>
    </row>
    <row r="150" spans="1:23">
      <c r="A150" s="79">
        <f t="shared" si="3"/>
        <v>5</v>
      </c>
      <c r="B150" s="93">
        <v>40934</v>
      </c>
      <c r="C150" s="81">
        <v>0.25</v>
      </c>
      <c r="D150" s="81" t="s">
        <v>121</v>
      </c>
      <c r="E150" s="75" t="s">
        <v>122</v>
      </c>
      <c r="F150" s="75" t="s">
        <v>123</v>
      </c>
      <c r="Q150" s="86">
        <v>149</v>
      </c>
      <c r="R150" s="93">
        <v>40934</v>
      </c>
      <c r="S150" s="81">
        <v>0.25</v>
      </c>
      <c r="T150" s="185">
        <v>4</v>
      </c>
      <c r="U150" s="81" t="s">
        <v>121</v>
      </c>
      <c r="V150" s="75" t="s">
        <v>122</v>
      </c>
      <c r="W150" s="75" t="s">
        <v>123</v>
      </c>
    </row>
    <row r="151" spans="1:23">
      <c r="A151" s="79">
        <f t="shared" si="3"/>
        <v>5</v>
      </c>
      <c r="B151" s="93">
        <v>40934</v>
      </c>
      <c r="C151" s="92">
        <v>0.34722222222222227</v>
      </c>
      <c r="D151" s="81" t="s">
        <v>144</v>
      </c>
      <c r="E151" s="87" t="s">
        <v>273</v>
      </c>
      <c r="F151" s="75" t="s">
        <v>244</v>
      </c>
      <c r="Q151" s="86">
        <v>150</v>
      </c>
      <c r="R151" s="93">
        <v>40934</v>
      </c>
      <c r="S151" s="92">
        <v>0.34722222222222227</v>
      </c>
      <c r="T151" s="185">
        <v>4</v>
      </c>
      <c r="U151" s="81" t="s">
        <v>144</v>
      </c>
      <c r="V151" s="87" t="s">
        <v>273</v>
      </c>
      <c r="W151" s="75" t="s">
        <v>244</v>
      </c>
    </row>
    <row r="152" spans="1:23">
      <c r="A152" s="79">
        <f t="shared" si="3"/>
        <v>5</v>
      </c>
      <c r="B152" s="93">
        <v>40934</v>
      </c>
      <c r="C152" s="92">
        <v>0.3125</v>
      </c>
      <c r="D152" s="81" t="s">
        <v>159</v>
      </c>
      <c r="E152" s="87" t="s">
        <v>273</v>
      </c>
      <c r="F152" s="75" t="s">
        <v>206</v>
      </c>
      <c r="Q152" s="86">
        <v>151</v>
      </c>
      <c r="R152" s="93">
        <v>40934</v>
      </c>
      <c r="S152" s="92">
        <v>0.3125</v>
      </c>
      <c r="T152" s="185">
        <v>4</v>
      </c>
      <c r="U152" s="81" t="s">
        <v>159</v>
      </c>
      <c r="V152" s="87" t="s">
        <v>273</v>
      </c>
      <c r="W152" s="75" t="s">
        <v>206</v>
      </c>
    </row>
    <row r="153" spans="1:23">
      <c r="A153" s="79">
        <f t="shared" si="3"/>
        <v>6</v>
      </c>
      <c r="B153" s="93">
        <v>40935</v>
      </c>
      <c r="C153" s="81">
        <v>0.25</v>
      </c>
      <c r="D153" s="81" t="s">
        <v>121</v>
      </c>
      <c r="E153" s="75" t="s">
        <v>122</v>
      </c>
      <c r="F153" s="75" t="s">
        <v>123</v>
      </c>
      <c r="Q153" s="86">
        <v>152</v>
      </c>
      <c r="R153" s="93">
        <v>40935</v>
      </c>
      <c r="S153" s="81">
        <v>0.25</v>
      </c>
      <c r="T153" s="185">
        <v>5</v>
      </c>
      <c r="U153" s="81" t="s">
        <v>121</v>
      </c>
      <c r="V153" s="75" t="s">
        <v>122</v>
      </c>
      <c r="W153" s="75" t="s">
        <v>123</v>
      </c>
    </row>
    <row r="154" spans="1:23">
      <c r="A154" s="79">
        <f t="shared" si="3"/>
        <v>6</v>
      </c>
      <c r="B154" s="93">
        <v>40935</v>
      </c>
      <c r="C154" s="81">
        <v>0.41666666666666669</v>
      </c>
      <c r="D154" s="81" t="s">
        <v>232</v>
      </c>
      <c r="E154" s="75" t="s">
        <v>274</v>
      </c>
      <c r="F154" s="75" t="s">
        <v>275</v>
      </c>
      <c r="Q154" s="86">
        <v>153</v>
      </c>
      <c r="R154" s="93">
        <v>40935</v>
      </c>
      <c r="S154" s="81">
        <v>0.41666666666666669</v>
      </c>
      <c r="T154" s="185">
        <v>5</v>
      </c>
      <c r="U154" s="81" t="s">
        <v>232</v>
      </c>
      <c r="V154" s="75" t="s">
        <v>274</v>
      </c>
      <c r="W154" s="75" t="s">
        <v>275</v>
      </c>
    </row>
    <row r="155" spans="1:23">
      <c r="A155" s="79">
        <f t="shared" si="3"/>
        <v>6</v>
      </c>
      <c r="B155" s="93">
        <v>40935</v>
      </c>
      <c r="C155" s="81">
        <v>0.54166666666666663</v>
      </c>
      <c r="D155" s="81" t="s">
        <v>232</v>
      </c>
      <c r="E155" s="75" t="s">
        <v>128</v>
      </c>
      <c r="F155" s="75" t="s">
        <v>275</v>
      </c>
      <c r="Q155" s="86">
        <v>154</v>
      </c>
      <c r="R155" s="93">
        <v>40935</v>
      </c>
      <c r="S155" s="81">
        <v>0.54166666666666663</v>
      </c>
      <c r="T155" s="185">
        <v>5</v>
      </c>
      <c r="U155" s="81" t="s">
        <v>232</v>
      </c>
      <c r="V155" s="75" t="s">
        <v>128</v>
      </c>
      <c r="W155" s="75" t="s">
        <v>275</v>
      </c>
    </row>
    <row r="156" spans="1:23">
      <c r="A156" s="79">
        <f t="shared" si="3"/>
        <v>6</v>
      </c>
      <c r="B156" s="93">
        <v>40935</v>
      </c>
      <c r="C156" s="81">
        <v>0.70833333333333337</v>
      </c>
      <c r="D156" s="81" t="s">
        <v>232</v>
      </c>
      <c r="E156" s="75" t="s">
        <v>274</v>
      </c>
      <c r="F156" s="75" t="s">
        <v>276</v>
      </c>
      <c r="Q156" s="86">
        <v>155</v>
      </c>
      <c r="R156" s="93">
        <v>40935</v>
      </c>
      <c r="S156" s="81">
        <v>0.70833333333333337</v>
      </c>
      <c r="T156" s="185">
        <v>5</v>
      </c>
      <c r="U156" s="81" t="s">
        <v>232</v>
      </c>
      <c r="V156" s="75" t="s">
        <v>274</v>
      </c>
      <c r="W156" s="75" t="s">
        <v>276</v>
      </c>
    </row>
    <row r="157" spans="1:23">
      <c r="A157" s="79">
        <f t="shared" si="3"/>
        <v>7</v>
      </c>
      <c r="B157" s="93">
        <v>40936</v>
      </c>
      <c r="C157" s="92">
        <v>0.25</v>
      </c>
      <c r="D157" s="81" t="s">
        <v>144</v>
      </c>
      <c r="E157" s="87" t="s">
        <v>177</v>
      </c>
      <c r="F157" s="87" t="s">
        <v>277</v>
      </c>
      <c r="Q157" s="86">
        <v>156</v>
      </c>
      <c r="R157" s="93">
        <v>40936</v>
      </c>
      <c r="S157" s="92">
        <v>0.25</v>
      </c>
      <c r="T157" s="185">
        <v>6</v>
      </c>
      <c r="U157" s="81" t="s">
        <v>144</v>
      </c>
      <c r="V157" s="87" t="s">
        <v>177</v>
      </c>
      <c r="W157" s="87" t="s">
        <v>277</v>
      </c>
    </row>
    <row r="158" spans="1:23">
      <c r="A158" s="79">
        <f t="shared" si="3"/>
        <v>7</v>
      </c>
      <c r="B158" s="93">
        <v>40936</v>
      </c>
      <c r="C158" s="92">
        <v>0.25</v>
      </c>
      <c r="D158" s="81" t="s">
        <v>278</v>
      </c>
      <c r="E158" s="87" t="s">
        <v>177</v>
      </c>
      <c r="F158" s="75" t="s">
        <v>223</v>
      </c>
      <c r="Q158" s="86">
        <v>157</v>
      </c>
      <c r="R158" s="93">
        <v>40936</v>
      </c>
      <c r="S158" s="92">
        <v>0.25</v>
      </c>
      <c r="T158" s="185">
        <v>6</v>
      </c>
      <c r="U158" s="81" t="s">
        <v>278</v>
      </c>
      <c r="V158" s="87" t="s">
        <v>177</v>
      </c>
      <c r="W158" s="75" t="s">
        <v>223</v>
      </c>
    </row>
    <row r="159" spans="1:23">
      <c r="A159" s="79">
        <f t="shared" si="3"/>
        <v>7</v>
      </c>
      <c r="B159" s="93">
        <v>40936</v>
      </c>
      <c r="C159" s="92">
        <v>0.25</v>
      </c>
      <c r="D159" s="81" t="s">
        <v>121</v>
      </c>
      <c r="E159" s="75" t="s">
        <v>122</v>
      </c>
      <c r="F159" s="75" t="s">
        <v>123</v>
      </c>
      <c r="Q159" s="86">
        <v>158</v>
      </c>
      <c r="R159" s="93">
        <v>40936</v>
      </c>
      <c r="S159" s="92">
        <v>0.25</v>
      </c>
      <c r="T159" s="185">
        <v>6</v>
      </c>
      <c r="U159" s="81" t="s">
        <v>121</v>
      </c>
      <c r="V159" s="75" t="s">
        <v>122</v>
      </c>
      <c r="W159" s="75" t="s">
        <v>123</v>
      </c>
    </row>
    <row r="160" spans="1:23">
      <c r="A160" s="79">
        <f t="shared" si="3"/>
        <v>7</v>
      </c>
      <c r="B160" s="93">
        <v>40936</v>
      </c>
      <c r="C160" s="92">
        <v>0.25</v>
      </c>
      <c r="D160" s="81" t="s">
        <v>144</v>
      </c>
      <c r="E160" s="87" t="s">
        <v>177</v>
      </c>
      <c r="F160" s="87" t="s">
        <v>277</v>
      </c>
      <c r="Q160" s="86">
        <v>159</v>
      </c>
      <c r="R160" s="93">
        <v>40936</v>
      </c>
      <c r="S160" s="92">
        <v>0.25</v>
      </c>
      <c r="T160" s="185">
        <v>6</v>
      </c>
      <c r="U160" s="81" t="s">
        <v>144</v>
      </c>
      <c r="V160" s="87" t="s">
        <v>177</v>
      </c>
      <c r="W160" s="87" t="s">
        <v>277</v>
      </c>
    </row>
    <row r="161" spans="1:23">
      <c r="A161" s="79">
        <f t="shared" si="3"/>
        <v>7</v>
      </c>
      <c r="B161" s="93">
        <v>40936</v>
      </c>
      <c r="C161" s="92">
        <v>0.25</v>
      </c>
      <c r="D161" s="81" t="s">
        <v>159</v>
      </c>
      <c r="E161" s="87" t="s">
        <v>248</v>
      </c>
      <c r="F161" s="75" t="s">
        <v>223</v>
      </c>
      <c r="Q161" s="86">
        <v>160</v>
      </c>
      <c r="R161" s="93">
        <v>40936</v>
      </c>
      <c r="S161" s="92">
        <v>0.25</v>
      </c>
      <c r="T161" s="185">
        <v>6</v>
      </c>
      <c r="U161" s="81" t="s">
        <v>159</v>
      </c>
      <c r="V161" s="87" t="s">
        <v>248</v>
      </c>
      <c r="W161" s="75" t="s">
        <v>223</v>
      </c>
    </row>
    <row r="162" spans="1:23">
      <c r="A162" s="79">
        <f t="shared" si="3"/>
        <v>1</v>
      </c>
      <c r="B162" s="93">
        <v>40937</v>
      </c>
      <c r="C162" s="81">
        <v>0.25</v>
      </c>
      <c r="D162" s="81" t="s">
        <v>121</v>
      </c>
      <c r="E162" s="75" t="s">
        <v>122</v>
      </c>
      <c r="F162" s="75" t="s">
        <v>123</v>
      </c>
      <c r="Q162" s="86">
        <v>161</v>
      </c>
      <c r="R162" s="93">
        <v>40937</v>
      </c>
      <c r="S162" s="81">
        <v>0.25</v>
      </c>
      <c r="T162" s="185">
        <v>7</v>
      </c>
      <c r="U162" s="81" t="s">
        <v>121</v>
      </c>
      <c r="V162" s="75" t="s">
        <v>122</v>
      </c>
      <c r="W162" s="75" t="s">
        <v>123</v>
      </c>
    </row>
    <row r="163" spans="1:23">
      <c r="A163" s="79">
        <f t="shared" si="3"/>
        <v>1</v>
      </c>
      <c r="B163" s="93">
        <v>40937</v>
      </c>
      <c r="C163" s="81">
        <v>0.25</v>
      </c>
      <c r="D163" s="81" t="s">
        <v>144</v>
      </c>
      <c r="E163" s="87" t="s">
        <v>248</v>
      </c>
      <c r="F163" s="75" t="s">
        <v>279</v>
      </c>
      <c r="Q163" s="86">
        <v>162</v>
      </c>
      <c r="R163" s="93">
        <v>40937</v>
      </c>
      <c r="S163" s="81">
        <v>0.25</v>
      </c>
      <c r="T163" s="185">
        <v>7</v>
      </c>
      <c r="U163" s="81" t="s">
        <v>144</v>
      </c>
      <c r="V163" s="87" t="s">
        <v>248</v>
      </c>
      <c r="W163" s="75" t="s">
        <v>279</v>
      </c>
    </row>
    <row r="164" spans="1:23">
      <c r="A164" s="79">
        <f t="shared" si="3"/>
        <v>1</v>
      </c>
      <c r="B164" s="93">
        <v>40937</v>
      </c>
      <c r="C164" s="92">
        <v>0.27083333333333331</v>
      </c>
      <c r="D164" s="81" t="s">
        <v>159</v>
      </c>
      <c r="E164" s="87" t="s">
        <v>248</v>
      </c>
      <c r="F164" s="75" t="s">
        <v>206</v>
      </c>
      <c r="Q164" s="86">
        <v>163</v>
      </c>
      <c r="R164" s="93">
        <v>40937</v>
      </c>
      <c r="S164" s="92">
        <v>0.27083333333333331</v>
      </c>
      <c r="T164" s="185">
        <v>7</v>
      </c>
      <c r="U164" s="81" t="s">
        <v>159</v>
      </c>
      <c r="V164" s="87" t="s">
        <v>248</v>
      </c>
      <c r="W164" s="75" t="s">
        <v>206</v>
      </c>
    </row>
    <row r="165" spans="1:23">
      <c r="A165" s="79">
        <f t="shared" si="3"/>
        <v>1</v>
      </c>
      <c r="B165" s="93">
        <v>40937</v>
      </c>
      <c r="C165" s="92">
        <v>0.5</v>
      </c>
      <c r="D165" s="81" t="s">
        <v>232</v>
      </c>
      <c r="E165" s="75" t="s">
        <v>274</v>
      </c>
      <c r="F165" s="75" t="s">
        <v>275</v>
      </c>
      <c r="Q165" s="86">
        <v>164</v>
      </c>
      <c r="R165" s="93">
        <v>40937</v>
      </c>
      <c r="S165" s="92">
        <v>0.5</v>
      </c>
      <c r="T165" s="185">
        <v>7</v>
      </c>
      <c r="U165" s="81" t="s">
        <v>232</v>
      </c>
      <c r="V165" s="75" t="s">
        <v>274</v>
      </c>
      <c r="W165" s="75" t="s">
        <v>275</v>
      </c>
    </row>
    <row r="166" spans="1:23">
      <c r="A166" s="79">
        <f t="shared" si="3"/>
        <v>1</v>
      </c>
      <c r="B166" s="93">
        <v>40937</v>
      </c>
      <c r="C166" s="92">
        <v>0.6875</v>
      </c>
      <c r="D166" s="81" t="s">
        <v>186</v>
      </c>
      <c r="E166" s="75" t="s">
        <v>122</v>
      </c>
      <c r="F166" s="87" t="s">
        <v>187</v>
      </c>
      <c r="Q166" s="86">
        <v>165</v>
      </c>
      <c r="R166" s="93">
        <v>40937</v>
      </c>
      <c r="S166" s="92">
        <v>0.6875</v>
      </c>
      <c r="T166" s="185">
        <v>7</v>
      </c>
      <c r="U166" s="81" t="s">
        <v>186</v>
      </c>
      <c r="V166" s="75" t="s">
        <v>122</v>
      </c>
      <c r="W166" s="87" t="s">
        <v>187</v>
      </c>
    </row>
    <row r="167" spans="1:23">
      <c r="A167" s="79">
        <f t="shared" si="3"/>
        <v>1</v>
      </c>
      <c r="B167" s="93">
        <v>40937</v>
      </c>
      <c r="C167" s="92">
        <v>0.72916666666666663</v>
      </c>
      <c r="D167" s="81" t="s">
        <v>144</v>
      </c>
      <c r="E167" s="87" t="s">
        <v>151</v>
      </c>
      <c r="F167" s="87" t="s">
        <v>240</v>
      </c>
      <c r="Q167" s="86">
        <v>166</v>
      </c>
      <c r="R167" s="93">
        <v>40937</v>
      </c>
      <c r="S167" s="92">
        <v>0.72916666666666663</v>
      </c>
      <c r="T167" s="185">
        <v>7</v>
      </c>
      <c r="U167" s="81" t="s">
        <v>144</v>
      </c>
      <c r="V167" s="87" t="s">
        <v>151</v>
      </c>
      <c r="W167" s="87" t="s">
        <v>240</v>
      </c>
    </row>
    <row r="168" spans="1:23">
      <c r="A168" s="79">
        <f t="shared" si="3"/>
        <v>2</v>
      </c>
      <c r="B168" s="93">
        <v>40938</v>
      </c>
      <c r="C168" s="81">
        <v>0.25</v>
      </c>
      <c r="D168" s="81" t="s">
        <v>121</v>
      </c>
      <c r="E168" s="75" t="s">
        <v>122</v>
      </c>
      <c r="F168" s="75" t="s">
        <v>123</v>
      </c>
      <c r="Q168" s="86">
        <v>167</v>
      </c>
      <c r="R168" s="93">
        <v>40938</v>
      </c>
      <c r="S168" s="81">
        <v>0.25</v>
      </c>
      <c r="T168" s="185">
        <v>1</v>
      </c>
      <c r="U168" s="81" t="s">
        <v>121</v>
      </c>
      <c r="V168" s="75" t="s">
        <v>122</v>
      </c>
      <c r="W168" s="75" t="s">
        <v>123</v>
      </c>
    </row>
    <row r="169" spans="1:23">
      <c r="A169" s="79">
        <f t="shared" si="3"/>
        <v>2</v>
      </c>
      <c r="B169" s="93">
        <v>40938</v>
      </c>
      <c r="C169" s="92">
        <v>0.28472222222222221</v>
      </c>
      <c r="D169" s="81" t="s">
        <v>144</v>
      </c>
      <c r="E169" s="87" t="s">
        <v>269</v>
      </c>
      <c r="F169" s="75" t="s">
        <v>280</v>
      </c>
      <c r="Q169" s="86">
        <v>168</v>
      </c>
      <c r="R169" s="93">
        <v>40938</v>
      </c>
      <c r="S169" s="92">
        <v>0.28472222222222221</v>
      </c>
      <c r="T169" s="185">
        <v>1</v>
      </c>
      <c r="U169" s="81" t="s">
        <v>144</v>
      </c>
      <c r="V169" s="87" t="s">
        <v>269</v>
      </c>
      <c r="W169" s="75" t="s">
        <v>280</v>
      </c>
    </row>
    <row r="170" spans="1:23">
      <c r="A170" s="79">
        <f t="shared" si="3"/>
        <v>2</v>
      </c>
      <c r="B170" s="93">
        <v>40938</v>
      </c>
      <c r="C170" s="92">
        <v>0.28541666666666665</v>
      </c>
      <c r="D170" s="81" t="s">
        <v>159</v>
      </c>
      <c r="E170" s="87" t="s">
        <v>269</v>
      </c>
      <c r="F170" s="75" t="s">
        <v>223</v>
      </c>
      <c r="Q170" s="86">
        <v>169</v>
      </c>
      <c r="R170" s="93">
        <v>40938</v>
      </c>
      <c r="S170" s="92">
        <v>0.28541666666666665</v>
      </c>
      <c r="T170" s="185">
        <v>1</v>
      </c>
      <c r="U170" s="81" t="s">
        <v>159</v>
      </c>
      <c r="V170" s="87" t="s">
        <v>269</v>
      </c>
      <c r="W170" s="75" t="s">
        <v>223</v>
      </c>
    </row>
    <row r="171" spans="1:23">
      <c r="A171" s="79">
        <f t="shared" si="3"/>
        <v>2</v>
      </c>
      <c r="B171" s="93">
        <v>40938</v>
      </c>
      <c r="C171" s="81">
        <v>0.39583333333333331</v>
      </c>
      <c r="D171" s="81" t="s">
        <v>135</v>
      </c>
      <c r="E171" s="87" t="s">
        <v>177</v>
      </c>
      <c r="F171" s="75" t="s">
        <v>281</v>
      </c>
      <c r="Q171" s="86">
        <v>170</v>
      </c>
      <c r="R171" s="93">
        <v>40938</v>
      </c>
      <c r="S171" s="81">
        <v>0.39583333333333331</v>
      </c>
      <c r="T171" s="185">
        <v>1</v>
      </c>
      <c r="U171" s="81" t="s">
        <v>135</v>
      </c>
      <c r="V171" s="87" t="s">
        <v>177</v>
      </c>
      <c r="W171" s="75" t="s">
        <v>281</v>
      </c>
    </row>
    <row r="172" spans="1:23">
      <c r="A172" s="79">
        <f t="shared" si="3"/>
        <v>2</v>
      </c>
      <c r="B172" s="93">
        <v>40938</v>
      </c>
      <c r="C172" s="81">
        <v>0.75</v>
      </c>
      <c r="D172" s="81" t="s">
        <v>135</v>
      </c>
      <c r="E172" s="75" t="s">
        <v>217</v>
      </c>
      <c r="F172" s="75" t="s">
        <v>282</v>
      </c>
      <c r="Q172" s="86">
        <v>171</v>
      </c>
      <c r="R172" s="93">
        <v>40938</v>
      </c>
      <c r="S172" s="81">
        <v>0.75</v>
      </c>
      <c r="T172" s="185">
        <v>1</v>
      </c>
      <c r="U172" s="81" t="s">
        <v>135</v>
      </c>
      <c r="V172" s="75" t="s">
        <v>217</v>
      </c>
      <c r="W172" s="75" t="s">
        <v>282</v>
      </c>
    </row>
    <row r="173" spans="1:23">
      <c r="A173" s="79">
        <f t="shared" si="3"/>
        <v>3</v>
      </c>
      <c r="B173" s="93">
        <v>40939</v>
      </c>
      <c r="C173" s="81">
        <v>0.83333333333333337</v>
      </c>
      <c r="D173" s="81" t="s">
        <v>135</v>
      </c>
      <c r="E173" s="75" t="s">
        <v>274</v>
      </c>
      <c r="F173" s="75" t="s">
        <v>283</v>
      </c>
      <c r="Q173" s="86">
        <v>172</v>
      </c>
      <c r="R173" s="93">
        <v>40939</v>
      </c>
      <c r="S173" s="81">
        <v>0.83333333333333337</v>
      </c>
      <c r="T173" s="185">
        <v>2</v>
      </c>
      <c r="U173" s="81" t="s">
        <v>135</v>
      </c>
      <c r="V173" s="75" t="s">
        <v>274</v>
      </c>
      <c r="W173" s="75" t="s">
        <v>283</v>
      </c>
    </row>
    <row r="174" spans="1:23">
      <c r="A174" s="79">
        <f t="shared" si="3"/>
        <v>3</v>
      </c>
      <c r="B174" s="93">
        <v>40939</v>
      </c>
      <c r="C174" s="81">
        <v>0.25</v>
      </c>
      <c r="D174" s="81" t="s">
        <v>121</v>
      </c>
      <c r="E174" s="75" t="s">
        <v>122</v>
      </c>
      <c r="F174" s="75" t="s">
        <v>123</v>
      </c>
      <c r="Q174" s="86">
        <v>173</v>
      </c>
      <c r="R174" s="93">
        <v>40939</v>
      </c>
      <c r="S174" s="81">
        <v>0.25</v>
      </c>
      <c r="T174" s="185">
        <v>2</v>
      </c>
      <c r="U174" s="81" t="s">
        <v>121</v>
      </c>
      <c r="V174" s="75" t="s">
        <v>122</v>
      </c>
      <c r="W174" s="75" t="s">
        <v>123</v>
      </c>
    </row>
    <row r="175" spans="1:23">
      <c r="A175" s="79">
        <f t="shared" si="3"/>
        <v>3</v>
      </c>
      <c r="B175" s="93">
        <v>40939</v>
      </c>
      <c r="C175" s="81">
        <v>0.32291666666666669</v>
      </c>
      <c r="D175" s="81" t="s">
        <v>135</v>
      </c>
      <c r="E175" s="75" t="s">
        <v>128</v>
      </c>
      <c r="F175" s="75" t="s">
        <v>127</v>
      </c>
      <c r="Q175" s="86">
        <v>174</v>
      </c>
      <c r="R175" s="93">
        <v>40939</v>
      </c>
      <c r="S175" s="81">
        <v>0.32291666666666669</v>
      </c>
      <c r="T175" s="185">
        <v>2</v>
      </c>
      <c r="U175" s="81" t="s">
        <v>135</v>
      </c>
      <c r="V175" s="75" t="s">
        <v>128</v>
      </c>
      <c r="W175" s="75" t="s">
        <v>127</v>
      </c>
    </row>
    <row r="176" spans="1:23">
      <c r="A176" s="79">
        <f t="shared" si="3"/>
        <v>3</v>
      </c>
      <c r="B176" s="93">
        <v>40939</v>
      </c>
      <c r="C176" s="92">
        <v>0.3125</v>
      </c>
      <c r="D176" s="81" t="s">
        <v>144</v>
      </c>
      <c r="E176" s="87" t="s">
        <v>269</v>
      </c>
      <c r="F176" s="75" t="s">
        <v>284</v>
      </c>
      <c r="Q176" s="86">
        <v>175</v>
      </c>
      <c r="R176" s="93">
        <v>40939</v>
      </c>
      <c r="S176" s="92">
        <v>0.3125</v>
      </c>
      <c r="T176" s="185">
        <v>2</v>
      </c>
      <c r="U176" s="81" t="s">
        <v>144</v>
      </c>
      <c r="V176" s="87" t="s">
        <v>269</v>
      </c>
      <c r="W176" s="75" t="s">
        <v>284</v>
      </c>
    </row>
    <row r="177" spans="1:23">
      <c r="A177" s="79">
        <f t="shared" si="3"/>
        <v>3</v>
      </c>
      <c r="B177" s="93">
        <v>40939</v>
      </c>
      <c r="C177" s="92">
        <v>0.3125</v>
      </c>
      <c r="D177" s="81" t="s">
        <v>159</v>
      </c>
      <c r="E177" s="87" t="s">
        <v>269</v>
      </c>
      <c r="F177" s="75" t="s">
        <v>223</v>
      </c>
      <c r="Q177" s="86">
        <v>176</v>
      </c>
      <c r="R177" s="93">
        <v>40939</v>
      </c>
      <c r="S177" s="92">
        <v>0.3125</v>
      </c>
      <c r="T177" s="185">
        <v>2</v>
      </c>
      <c r="U177" s="81" t="s">
        <v>159</v>
      </c>
      <c r="V177" s="87" t="s">
        <v>269</v>
      </c>
      <c r="W177" s="75" t="s">
        <v>223</v>
      </c>
    </row>
    <row r="178" spans="1:23">
      <c r="A178" s="79">
        <f t="shared" si="3"/>
        <v>3</v>
      </c>
      <c r="B178" s="93">
        <v>40939</v>
      </c>
      <c r="C178" s="92">
        <v>0.3125</v>
      </c>
      <c r="D178" s="81" t="s">
        <v>159</v>
      </c>
      <c r="E178" s="87" t="s">
        <v>269</v>
      </c>
      <c r="F178" s="75" t="s">
        <v>160</v>
      </c>
      <c r="Q178" s="86">
        <v>177</v>
      </c>
      <c r="R178" s="93">
        <v>40939</v>
      </c>
      <c r="S178" s="92">
        <v>0.3125</v>
      </c>
      <c r="T178" s="185">
        <v>2</v>
      </c>
      <c r="U178" s="81" t="s">
        <v>159</v>
      </c>
      <c r="V178" s="87" t="s">
        <v>269</v>
      </c>
      <c r="W178" s="75" t="s">
        <v>160</v>
      </c>
    </row>
    <row r="179" spans="1:23">
      <c r="A179" s="79">
        <f t="shared" si="3"/>
        <v>3</v>
      </c>
      <c r="B179" s="93">
        <v>40939</v>
      </c>
      <c r="C179" s="92">
        <v>0.33611111111111108</v>
      </c>
      <c r="D179" s="81" t="s">
        <v>144</v>
      </c>
      <c r="E179" s="87" t="s">
        <v>273</v>
      </c>
      <c r="F179" s="75" t="s">
        <v>285</v>
      </c>
      <c r="Q179" s="86">
        <v>178</v>
      </c>
      <c r="R179" s="93">
        <v>40939</v>
      </c>
      <c r="S179" s="92">
        <v>0.33611111111111108</v>
      </c>
      <c r="T179" s="185">
        <v>2</v>
      </c>
      <c r="U179" s="81" t="s">
        <v>144</v>
      </c>
      <c r="V179" s="87" t="s">
        <v>273</v>
      </c>
      <c r="W179" s="75" t="s">
        <v>285</v>
      </c>
    </row>
    <row r="180" spans="1:23">
      <c r="A180" s="79">
        <f t="shared" si="3"/>
        <v>3</v>
      </c>
      <c r="B180" s="93">
        <v>40939</v>
      </c>
      <c r="C180" s="92">
        <v>0.33611111111111108</v>
      </c>
      <c r="D180" s="81" t="s">
        <v>159</v>
      </c>
      <c r="E180" s="87" t="s">
        <v>273</v>
      </c>
      <c r="F180" s="75" t="s">
        <v>206</v>
      </c>
      <c r="Q180" s="86">
        <v>179</v>
      </c>
      <c r="R180" s="93">
        <v>40939</v>
      </c>
      <c r="S180" s="92">
        <v>0.33611111111111108</v>
      </c>
      <c r="T180" s="185">
        <v>2</v>
      </c>
      <c r="U180" s="81" t="s">
        <v>159</v>
      </c>
      <c r="V180" s="87" t="s">
        <v>273</v>
      </c>
      <c r="W180" s="75" t="s">
        <v>206</v>
      </c>
    </row>
    <row r="181" spans="1:23">
      <c r="A181" s="79">
        <f t="shared" si="3"/>
        <v>3</v>
      </c>
      <c r="B181" s="93">
        <v>40939</v>
      </c>
      <c r="C181" s="92">
        <v>0.375</v>
      </c>
      <c r="D181" s="81" t="s">
        <v>232</v>
      </c>
      <c r="E181" s="75" t="s">
        <v>274</v>
      </c>
      <c r="F181" s="75" t="s">
        <v>275</v>
      </c>
      <c r="Q181" s="86">
        <v>180</v>
      </c>
      <c r="R181" s="93">
        <v>40939</v>
      </c>
      <c r="S181" s="92">
        <v>0.375</v>
      </c>
      <c r="T181" s="185">
        <v>2</v>
      </c>
      <c r="U181" s="81" t="s">
        <v>232</v>
      </c>
      <c r="V181" s="75" t="s">
        <v>274</v>
      </c>
      <c r="W181" s="75" t="s">
        <v>275</v>
      </c>
    </row>
    <row r="182" spans="1:23">
      <c r="A182" s="79">
        <f t="shared" si="3"/>
        <v>3</v>
      </c>
      <c r="B182" s="93">
        <v>40939</v>
      </c>
      <c r="C182" s="92">
        <v>0.66666666666666663</v>
      </c>
      <c r="D182" s="81" t="s">
        <v>135</v>
      </c>
      <c r="E182" s="75" t="s">
        <v>128</v>
      </c>
      <c r="F182" s="75" t="s">
        <v>286</v>
      </c>
      <c r="Q182" s="86">
        <v>181</v>
      </c>
      <c r="R182" s="93">
        <v>40939</v>
      </c>
      <c r="S182" s="92">
        <v>0.66666666666666663</v>
      </c>
      <c r="T182" s="185">
        <v>2</v>
      </c>
      <c r="U182" s="81" t="s">
        <v>135</v>
      </c>
      <c r="V182" s="75" t="s">
        <v>128</v>
      </c>
      <c r="W182" s="75" t="s">
        <v>286</v>
      </c>
    </row>
    <row r="183" spans="1:23">
      <c r="A183" s="79">
        <f t="shared" si="3"/>
        <v>3</v>
      </c>
      <c r="B183" s="93">
        <v>40939</v>
      </c>
      <c r="C183" s="92">
        <v>0.375</v>
      </c>
      <c r="D183" s="81" t="s">
        <v>159</v>
      </c>
      <c r="E183" s="87" t="s">
        <v>122</v>
      </c>
      <c r="F183" s="95" t="s">
        <v>287</v>
      </c>
      <c r="Q183" s="86">
        <v>182</v>
      </c>
      <c r="R183" s="93">
        <v>40939</v>
      </c>
      <c r="S183" s="92">
        <v>0.375</v>
      </c>
      <c r="T183" s="185">
        <v>2</v>
      </c>
      <c r="U183" s="81" t="s">
        <v>159</v>
      </c>
      <c r="V183" s="87" t="s">
        <v>122</v>
      </c>
      <c r="W183" s="95" t="s">
        <v>287</v>
      </c>
    </row>
    <row r="184" spans="1:23">
      <c r="A184" s="79">
        <f t="shared" si="3"/>
        <v>3</v>
      </c>
      <c r="B184" s="93">
        <v>40939</v>
      </c>
      <c r="C184" s="92">
        <v>0.375</v>
      </c>
      <c r="D184" s="81" t="s">
        <v>144</v>
      </c>
      <c r="E184" s="87" t="s">
        <v>288</v>
      </c>
      <c r="F184" s="95" t="s">
        <v>289</v>
      </c>
      <c r="Q184" s="86">
        <v>183</v>
      </c>
      <c r="R184" s="93">
        <v>40939</v>
      </c>
      <c r="S184" s="92">
        <v>0.375</v>
      </c>
      <c r="T184" s="185">
        <v>2</v>
      </c>
      <c r="U184" s="81" t="s">
        <v>144</v>
      </c>
      <c r="V184" s="87" t="s">
        <v>288</v>
      </c>
      <c r="W184" s="95" t="s">
        <v>289</v>
      </c>
    </row>
    <row r="185" spans="1:23">
      <c r="A185" s="79">
        <f t="shared" si="3"/>
        <v>3</v>
      </c>
      <c r="B185" s="93">
        <v>40939</v>
      </c>
      <c r="C185" s="92">
        <v>0.375</v>
      </c>
      <c r="D185" s="81" t="s">
        <v>144</v>
      </c>
      <c r="E185" s="87" t="s">
        <v>290</v>
      </c>
      <c r="F185" s="95" t="s">
        <v>291</v>
      </c>
      <c r="Q185" s="86">
        <v>184</v>
      </c>
      <c r="R185" s="93">
        <v>40939</v>
      </c>
      <c r="S185" s="92">
        <v>0.375</v>
      </c>
      <c r="T185" s="185">
        <v>2</v>
      </c>
      <c r="U185" s="81" t="s">
        <v>144</v>
      </c>
      <c r="V185" s="87" t="s">
        <v>290</v>
      </c>
      <c r="W185" s="95" t="s">
        <v>291</v>
      </c>
    </row>
  </sheetData>
  <autoFilter ref="A1:F186" xr:uid="{00000000-0009-0000-0000-000007000000}"/>
  <conditionalFormatting sqref="A2:A185">
    <cfRule type="cellIs" dxfId="34" priority="6" stopIfTrue="1" operator="equal">
      <formula>7</formula>
    </cfRule>
    <cfRule type="cellIs" dxfId="33" priority="7" stopIfTrue="1" operator="equal">
      <formula>1</formula>
    </cfRule>
  </conditionalFormatting>
  <conditionalFormatting sqref="F1:F1048576">
    <cfRule type="expression" dxfId="32" priority="5" stopIfTrue="1">
      <formula>"spuldz"</formula>
    </cfRule>
  </conditionalFormatting>
  <conditionalFormatting sqref="W2:W185">
    <cfRule type="expression" dxfId="21" priority="3" stopIfTrue="1">
      <formula>"spuldz"</formula>
    </cfRule>
  </conditionalFormatting>
  <conditionalFormatting sqref="T2:T185">
    <cfRule type="cellIs" dxfId="12" priority="1" stopIfTrue="1" operator="equal">
      <formula>7</formula>
    </cfRule>
    <cfRule type="cellIs" dxfId="11" priority="2" stopIfTrue="1" operator="equal">
      <formula>1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0A9A-964A-426B-8605-467C55ED39C8}">
  <dimension ref="A1:K185"/>
  <sheetViews>
    <sheetView tabSelected="1" topLeftCell="A135" workbookViewId="0">
      <selection sqref="A1:G185"/>
    </sheetView>
  </sheetViews>
  <sheetFormatPr defaultRowHeight="12.75"/>
  <cols>
    <col min="2" max="2" width="26" style="194" customWidth="1"/>
    <col min="3" max="3" width="19.5703125" customWidth="1"/>
    <col min="4" max="4" width="15.7109375" customWidth="1"/>
    <col min="5" max="5" width="22.85546875" customWidth="1"/>
    <col min="6" max="6" width="21.42578125" customWidth="1"/>
    <col min="7" max="7" width="53.42578125" customWidth="1"/>
  </cols>
  <sheetData>
    <row r="1" spans="1:11" ht="15.75">
      <c r="A1" s="78" t="s">
        <v>568</v>
      </c>
      <c r="B1" s="191" t="s">
        <v>569</v>
      </c>
      <c r="C1" s="78" t="s">
        <v>570</v>
      </c>
      <c r="D1" s="78" t="s">
        <v>558</v>
      </c>
      <c r="E1" s="78" t="s">
        <v>566</v>
      </c>
      <c r="F1" s="78" t="s">
        <v>567</v>
      </c>
      <c r="G1" s="78" t="s">
        <v>571</v>
      </c>
      <c r="J1" s="78" t="s">
        <v>567</v>
      </c>
      <c r="K1" s="78" t="s">
        <v>554</v>
      </c>
    </row>
    <row r="2" spans="1:11" ht="15.75">
      <c r="A2" s="86">
        <v>1</v>
      </c>
      <c r="B2" s="190">
        <v>40909</v>
      </c>
      <c r="C2" s="81">
        <v>0.25</v>
      </c>
      <c r="D2" s="185">
        <v>7</v>
      </c>
      <c r="E2" s="186">
        <v>1</v>
      </c>
      <c r="F2" s="185">
        <v>1</v>
      </c>
      <c r="G2" s="75" t="s">
        <v>123</v>
      </c>
      <c r="J2" s="86">
        <v>1</v>
      </c>
      <c r="K2" s="75" t="s">
        <v>122</v>
      </c>
    </row>
    <row r="3" spans="1:11" ht="15.75">
      <c r="A3" s="86">
        <v>2</v>
      </c>
      <c r="B3" s="192">
        <v>40910</v>
      </c>
      <c r="C3" s="81">
        <v>0.25</v>
      </c>
      <c r="D3" s="185">
        <v>1</v>
      </c>
      <c r="E3" s="186">
        <v>1</v>
      </c>
      <c r="F3" s="185">
        <v>1</v>
      </c>
      <c r="G3" s="75" t="s">
        <v>123</v>
      </c>
      <c r="J3" s="86">
        <v>2</v>
      </c>
      <c r="K3" s="75" t="s">
        <v>128</v>
      </c>
    </row>
    <row r="4" spans="1:11" ht="15.75">
      <c r="A4" s="86">
        <v>3</v>
      </c>
      <c r="B4" s="192">
        <v>40910</v>
      </c>
      <c r="C4" s="81">
        <v>0.32291666666666669</v>
      </c>
      <c r="D4" s="185">
        <v>1</v>
      </c>
      <c r="E4" s="186">
        <v>2</v>
      </c>
      <c r="F4" s="185">
        <v>2</v>
      </c>
      <c r="G4" s="186" t="s">
        <v>572</v>
      </c>
      <c r="J4" s="86">
        <v>3</v>
      </c>
      <c r="K4" s="75" t="s">
        <v>131</v>
      </c>
    </row>
    <row r="5" spans="1:11" ht="15.75">
      <c r="A5" s="86">
        <v>4</v>
      </c>
      <c r="B5" s="192">
        <v>40910</v>
      </c>
      <c r="C5" s="81">
        <v>0.375</v>
      </c>
      <c r="D5" s="185">
        <v>1</v>
      </c>
      <c r="E5" s="185">
        <v>3</v>
      </c>
      <c r="F5" s="185">
        <v>3</v>
      </c>
      <c r="G5" s="89" t="s">
        <v>132</v>
      </c>
      <c r="J5" s="86">
        <v>4</v>
      </c>
      <c r="K5" s="75" t="s">
        <v>142</v>
      </c>
    </row>
    <row r="6" spans="1:11" ht="15.75">
      <c r="A6" s="86">
        <v>5</v>
      </c>
      <c r="B6" s="192">
        <v>40910</v>
      </c>
      <c r="C6" s="81">
        <v>0.375</v>
      </c>
      <c r="D6" s="185">
        <v>1</v>
      </c>
      <c r="E6" s="185">
        <v>3</v>
      </c>
      <c r="F6" s="185">
        <v>3</v>
      </c>
      <c r="G6" s="89" t="s">
        <v>132</v>
      </c>
      <c r="J6" s="86">
        <v>5</v>
      </c>
      <c r="K6" s="75" t="s">
        <v>145</v>
      </c>
    </row>
    <row r="7" spans="1:11" ht="15.75">
      <c r="A7" s="86">
        <v>6</v>
      </c>
      <c r="B7" s="192">
        <v>40910</v>
      </c>
      <c r="C7" s="81">
        <v>0.5625</v>
      </c>
      <c r="D7" s="185">
        <v>1</v>
      </c>
      <c r="E7" s="185">
        <v>3</v>
      </c>
      <c r="F7" s="185">
        <v>3</v>
      </c>
      <c r="G7" s="89" t="s">
        <v>134</v>
      </c>
      <c r="J7" s="86">
        <v>6</v>
      </c>
      <c r="K7" s="75" t="s">
        <v>151</v>
      </c>
    </row>
    <row r="8" spans="1:11" ht="15.75">
      <c r="A8" s="86">
        <v>7</v>
      </c>
      <c r="B8" s="192">
        <v>40910</v>
      </c>
      <c r="C8" s="81">
        <v>0.5625</v>
      </c>
      <c r="D8" s="185">
        <v>1</v>
      </c>
      <c r="E8" s="185">
        <v>3</v>
      </c>
      <c r="F8" s="185">
        <v>3</v>
      </c>
      <c r="G8" s="89" t="s">
        <v>134</v>
      </c>
      <c r="J8" s="86">
        <v>7</v>
      </c>
      <c r="K8" s="75" t="s">
        <v>154</v>
      </c>
    </row>
    <row r="9" spans="1:11" ht="15.75">
      <c r="A9" s="86">
        <v>8</v>
      </c>
      <c r="B9" s="192">
        <v>40910</v>
      </c>
      <c r="C9" s="81">
        <v>0.66666666666666663</v>
      </c>
      <c r="D9" s="185">
        <v>1</v>
      </c>
      <c r="E9" s="185">
        <v>4</v>
      </c>
      <c r="F9" s="185">
        <v>2</v>
      </c>
      <c r="G9" s="89" t="s">
        <v>136</v>
      </c>
      <c r="J9" s="86">
        <v>8</v>
      </c>
      <c r="K9" s="75" t="s">
        <v>156</v>
      </c>
    </row>
    <row r="10" spans="1:11" ht="15.75">
      <c r="A10" s="86">
        <v>9</v>
      </c>
      <c r="B10" s="192">
        <v>40911</v>
      </c>
      <c r="C10" s="81">
        <v>0.25</v>
      </c>
      <c r="D10" s="185">
        <v>2</v>
      </c>
      <c r="E10" s="186">
        <v>1</v>
      </c>
      <c r="F10" s="185">
        <v>1</v>
      </c>
      <c r="G10" s="75" t="s">
        <v>123</v>
      </c>
      <c r="J10" s="86">
        <v>9</v>
      </c>
      <c r="K10" s="87" t="s">
        <v>269</v>
      </c>
    </row>
    <row r="11" spans="1:11" ht="15.75">
      <c r="A11" s="86">
        <v>10</v>
      </c>
      <c r="B11" s="192">
        <v>40911</v>
      </c>
      <c r="C11" s="81">
        <v>0.32291666666666669</v>
      </c>
      <c r="D11" s="185">
        <v>2</v>
      </c>
      <c r="E11" s="186">
        <v>2</v>
      </c>
      <c r="F11" s="185">
        <v>2</v>
      </c>
      <c r="G11" s="186" t="s">
        <v>572</v>
      </c>
      <c r="J11" s="86">
        <v>10</v>
      </c>
      <c r="K11" s="75" t="s">
        <v>177</v>
      </c>
    </row>
    <row r="12" spans="1:11" ht="15.75">
      <c r="A12" s="86">
        <v>11</v>
      </c>
      <c r="B12" s="192">
        <v>40911</v>
      </c>
      <c r="C12" s="81">
        <v>0.3611111111111111</v>
      </c>
      <c r="D12" s="185">
        <v>2</v>
      </c>
      <c r="E12" s="186">
        <v>4</v>
      </c>
      <c r="F12" s="185">
        <v>2</v>
      </c>
      <c r="G12" s="73" t="s">
        <v>139</v>
      </c>
      <c r="J12" s="86">
        <v>11</v>
      </c>
      <c r="K12" s="75" t="s">
        <v>184</v>
      </c>
    </row>
    <row r="13" spans="1:11" ht="15.75">
      <c r="A13" s="86">
        <v>12</v>
      </c>
      <c r="B13" s="192">
        <v>40911</v>
      </c>
      <c r="C13" s="81">
        <v>0.375</v>
      </c>
      <c r="D13" s="185">
        <v>2</v>
      </c>
      <c r="E13" s="186">
        <v>5</v>
      </c>
      <c r="F13" s="185">
        <v>2</v>
      </c>
      <c r="G13" s="186" t="s">
        <v>588</v>
      </c>
      <c r="J13" s="86">
        <v>12</v>
      </c>
      <c r="K13" s="87" t="s">
        <v>191</v>
      </c>
    </row>
    <row r="14" spans="1:11" ht="15.75">
      <c r="A14" s="86">
        <v>13</v>
      </c>
      <c r="B14" s="192">
        <v>40911</v>
      </c>
      <c r="C14" s="81">
        <v>0.375</v>
      </c>
      <c r="D14" s="185">
        <v>2</v>
      </c>
      <c r="E14" s="186">
        <v>5</v>
      </c>
      <c r="F14" s="185">
        <v>2</v>
      </c>
      <c r="G14" s="186" t="s">
        <v>588</v>
      </c>
      <c r="J14" s="86">
        <v>13</v>
      </c>
      <c r="K14" s="75" t="s">
        <v>197</v>
      </c>
    </row>
    <row r="15" spans="1:11" ht="15.75">
      <c r="A15" s="86">
        <v>14</v>
      </c>
      <c r="B15" s="192">
        <v>40911</v>
      </c>
      <c r="C15" s="81">
        <v>0.4375</v>
      </c>
      <c r="D15" s="185">
        <v>2</v>
      </c>
      <c r="E15" s="186">
        <v>5</v>
      </c>
      <c r="F15" s="185">
        <v>4</v>
      </c>
      <c r="G15" s="186" t="s">
        <v>589</v>
      </c>
      <c r="J15" s="86">
        <v>14</v>
      </c>
      <c r="K15" s="87" t="s">
        <v>200</v>
      </c>
    </row>
    <row r="16" spans="1:11" ht="15.75">
      <c r="A16" s="86">
        <v>15</v>
      </c>
      <c r="B16" s="192">
        <v>40911</v>
      </c>
      <c r="C16" s="81">
        <v>0.49305555555555558</v>
      </c>
      <c r="D16" s="185">
        <v>2</v>
      </c>
      <c r="E16" s="186">
        <v>6</v>
      </c>
      <c r="F16" s="185">
        <v>5</v>
      </c>
      <c r="G16" s="87" t="s">
        <v>146</v>
      </c>
      <c r="J16" s="86">
        <v>15</v>
      </c>
      <c r="K16" s="87" t="s">
        <v>267</v>
      </c>
    </row>
    <row r="17" spans="1:11" ht="15.75">
      <c r="A17" s="86">
        <v>16</v>
      </c>
      <c r="B17" s="192">
        <v>40911</v>
      </c>
      <c r="C17" s="81">
        <v>0.54166666666666663</v>
      </c>
      <c r="D17" s="185">
        <v>2</v>
      </c>
      <c r="E17" s="186">
        <v>4</v>
      </c>
      <c r="F17" s="185">
        <v>4</v>
      </c>
      <c r="G17" s="187" t="s">
        <v>581</v>
      </c>
      <c r="J17" s="86">
        <v>16</v>
      </c>
      <c r="K17" s="87" t="s">
        <v>204</v>
      </c>
    </row>
    <row r="18" spans="1:11" ht="15.75">
      <c r="A18" s="86">
        <v>17</v>
      </c>
      <c r="B18" s="192">
        <v>40911</v>
      </c>
      <c r="C18" s="81">
        <v>0.58333333333333337</v>
      </c>
      <c r="D18" s="185">
        <v>2</v>
      </c>
      <c r="E18" s="186">
        <v>6</v>
      </c>
      <c r="F18" s="185">
        <v>6</v>
      </c>
      <c r="G18" s="73" t="s">
        <v>152</v>
      </c>
      <c r="J18" s="86">
        <v>17</v>
      </c>
      <c r="K18" s="75" t="s">
        <v>208</v>
      </c>
    </row>
    <row r="19" spans="1:11" ht="15.75">
      <c r="A19" s="86">
        <v>18</v>
      </c>
      <c r="B19" s="192">
        <v>40911</v>
      </c>
      <c r="C19" s="81">
        <v>0.59375</v>
      </c>
      <c r="D19" s="185">
        <v>2</v>
      </c>
      <c r="E19" s="186">
        <v>6</v>
      </c>
      <c r="F19" s="185">
        <v>7</v>
      </c>
      <c r="G19" s="73" t="s">
        <v>152</v>
      </c>
      <c r="J19" s="86">
        <v>18</v>
      </c>
      <c r="K19" s="75" t="s">
        <v>213</v>
      </c>
    </row>
    <row r="20" spans="1:11" ht="15.75">
      <c r="A20" s="86">
        <v>19</v>
      </c>
      <c r="B20" s="192">
        <v>40911</v>
      </c>
      <c r="C20" s="81">
        <v>0.61805555555555558</v>
      </c>
      <c r="D20" s="185">
        <v>2</v>
      </c>
      <c r="E20" s="186">
        <v>6</v>
      </c>
      <c r="F20" s="185">
        <v>8</v>
      </c>
      <c r="G20" s="73" t="s">
        <v>157</v>
      </c>
      <c r="J20" s="86">
        <v>19</v>
      </c>
      <c r="K20" s="75" t="s">
        <v>217</v>
      </c>
    </row>
    <row r="21" spans="1:11" ht="15.75">
      <c r="A21" s="86">
        <v>20</v>
      </c>
      <c r="B21" s="192">
        <v>40911</v>
      </c>
      <c r="C21" s="81">
        <v>0.61805555555555558</v>
      </c>
      <c r="D21" s="185">
        <v>2</v>
      </c>
      <c r="E21" s="186">
        <v>7</v>
      </c>
      <c r="F21" s="185">
        <v>8</v>
      </c>
      <c r="G21" s="185" t="s">
        <v>575</v>
      </c>
      <c r="J21" s="86">
        <v>20</v>
      </c>
      <c r="K21" s="75" t="s">
        <v>221</v>
      </c>
    </row>
    <row r="22" spans="1:11" ht="15.75">
      <c r="A22" s="86">
        <v>21</v>
      </c>
      <c r="B22" s="192">
        <v>40911</v>
      </c>
      <c r="C22" s="81">
        <v>0.61805555555555558</v>
      </c>
      <c r="D22" s="185">
        <v>2</v>
      </c>
      <c r="E22" s="186">
        <v>7</v>
      </c>
      <c r="F22" s="185">
        <v>8</v>
      </c>
      <c r="G22" s="87" t="s">
        <v>161</v>
      </c>
      <c r="J22" s="86">
        <v>21</v>
      </c>
      <c r="K22" s="75" t="s">
        <v>224</v>
      </c>
    </row>
    <row r="23" spans="1:11" ht="15.75">
      <c r="A23" s="86">
        <v>22</v>
      </c>
      <c r="B23" s="192">
        <v>40911</v>
      </c>
      <c r="C23" s="81">
        <v>0.65625</v>
      </c>
      <c r="D23" s="185">
        <v>2</v>
      </c>
      <c r="E23" s="186">
        <v>6</v>
      </c>
      <c r="F23" s="185">
        <v>3</v>
      </c>
      <c r="G23" s="87" t="s">
        <v>162</v>
      </c>
      <c r="J23" s="86">
        <v>22</v>
      </c>
      <c r="K23" s="75" t="s">
        <v>236</v>
      </c>
    </row>
    <row r="24" spans="1:11" ht="15.75">
      <c r="A24" s="86">
        <v>23</v>
      </c>
      <c r="B24" s="192">
        <v>40911</v>
      </c>
      <c r="C24" s="81">
        <v>0.65625</v>
      </c>
      <c r="D24" s="185">
        <v>2</v>
      </c>
      <c r="E24" s="186">
        <v>7</v>
      </c>
      <c r="F24" s="185">
        <v>3</v>
      </c>
      <c r="G24" s="87" t="s">
        <v>164</v>
      </c>
      <c r="J24" s="86">
        <v>23</v>
      </c>
      <c r="K24" s="75" t="s">
        <v>237</v>
      </c>
    </row>
    <row r="25" spans="1:11" ht="15.75">
      <c r="A25" s="86">
        <v>24</v>
      </c>
      <c r="B25" s="192">
        <v>40911</v>
      </c>
      <c r="C25" s="81">
        <v>0.66666666666666663</v>
      </c>
      <c r="D25" s="185">
        <v>2</v>
      </c>
      <c r="E25" s="186">
        <v>8</v>
      </c>
      <c r="F25" s="185">
        <v>2</v>
      </c>
      <c r="G25" s="87" t="s">
        <v>166</v>
      </c>
      <c r="J25" s="86">
        <v>24</v>
      </c>
      <c r="K25" s="75" t="s">
        <v>238</v>
      </c>
    </row>
    <row r="26" spans="1:11" ht="15.75">
      <c r="A26" s="86">
        <v>25</v>
      </c>
      <c r="B26" s="192">
        <v>40912</v>
      </c>
      <c r="C26" s="81">
        <v>0.25</v>
      </c>
      <c r="D26" s="185">
        <v>2</v>
      </c>
      <c r="E26" s="186">
        <v>1</v>
      </c>
      <c r="F26" s="185">
        <v>1</v>
      </c>
      <c r="G26" s="75" t="s">
        <v>123</v>
      </c>
      <c r="J26" s="86">
        <v>25</v>
      </c>
      <c r="K26" s="87" t="s">
        <v>242</v>
      </c>
    </row>
    <row r="27" spans="1:11" ht="15.75">
      <c r="A27" s="86">
        <v>26</v>
      </c>
      <c r="B27" s="192">
        <v>40912</v>
      </c>
      <c r="C27" s="81">
        <v>0.32291666666666669</v>
      </c>
      <c r="D27" s="185">
        <v>2</v>
      </c>
      <c r="E27" s="186">
        <v>2</v>
      </c>
      <c r="F27" s="185">
        <v>2</v>
      </c>
      <c r="G27" s="186" t="s">
        <v>572</v>
      </c>
      <c r="J27" s="86">
        <v>26</v>
      </c>
      <c r="K27" s="87" t="s">
        <v>243</v>
      </c>
    </row>
    <row r="28" spans="1:11" ht="15.75">
      <c r="A28" s="86">
        <v>27</v>
      </c>
      <c r="B28" s="192">
        <v>40912</v>
      </c>
      <c r="C28" s="81">
        <v>0.35416666666666669</v>
      </c>
      <c r="D28" s="185">
        <v>2</v>
      </c>
      <c r="E28" s="186">
        <v>5</v>
      </c>
      <c r="F28" s="185">
        <v>2</v>
      </c>
      <c r="G28" s="186" t="s">
        <v>582</v>
      </c>
      <c r="J28" s="86">
        <v>27</v>
      </c>
      <c r="K28" s="87" t="s">
        <v>248</v>
      </c>
    </row>
    <row r="29" spans="1:11" ht="15.75">
      <c r="A29" s="86">
        <v>28</v>
      </c>
      <c r="B29" s="192">
        <v>40912</v>
      </c>
      <c r="C29" s="81">
        <v>0.375</v>
      </c>
      <c r="D29" s="185">
        <v>2</v>
      </c>
      <c r="E29" s="186">
        <v>6</v>
      </c>
      <c r="F29" s="185">
        <v>8</v>
      </c>
      <c r="G29" s="87" t="s">
        <v>162</v>
      </c>
      <c r="J29" s="86">
        <v>28</v>
      </c>
      <c r="K29" s="87" t="s">
        <v>224</v>
      </c>
    </row>
    <row r="30" spans="1:11" ht="15.75">
      <c r="A30" s="86">
        <v>29</v>
      </c>
      <c r="B30" s="192">
        <v>40912</v>
      </c>
      <c r="C30" s="81">
        <v>0.375</v>
      </c>
      <c r="D30" s="185">
        <v>3</v>
      </c>
      <c r="E30" s="186">
        <v>7</v>
      </c>
      <c r="F30" s="185">
        <v>8</v>
      </c>
      <c r="G30" s="186" t="s">
        <v>576</v>
      </c>
      <c r="J30" s="86">
        <v>29</v>
      </c>
      <c r="K30" s="87" t="s">
        <v>254</v>
      </c>
    </row>
    <row r="31" spans="1:11" ht="15.75">
      <c r="A31" s="86">
        <v>30</v>
      </c>
      <c r="B31" s="192">
        <v>40912</v>
      </c>
      <c r="C31" s="81">
        <v>0.39583333333333331</v>
      </c>
      <c r="D31" s="185">
        <v>3</v>
      </c>
      <c r="E31" s="186">
        <v>5</v>
      </c>
      <c r="F31" s="185">
        <v>2</v>
      </c>
      <c r="G31" s="87" t="s">
        <v>171</v>
      </c>
      <c r="J31" s="86">
        <v>30</v>
      </c>
      <c r="K31" s="87" t="s">
        <v>256</v>
      </c>
    </row>
    <row r="32" spans="1:11" ht="15.75">
      <c r="A32" s="86">
        <v>31</v>
      </c>
      <c r="B32" s="192">
        <v>40912</v>
      </c>
      <c r="C32" s="81">
        <v>0.41666666666666669</v>
      </c>
      <c r="D32" s="185">
        <v>3</v>
      </c>
      <c r="E32" s="186">
        <v>8</v>
      </c>
      <c r="F32" s="185">
        <v>2</v>
      </c>
      <c r="G32" s="87" t="s">
        <v>172</v>
      </c>
      <c r="J32" s="86">
        <v>31</v>
      </c>
      <c r="K32" s="87" t="s">
        <v>270</v>
      </c>
    </row>
    <row r="33" spans="1:11" ht="15.75">
      <c r="A33" s="86">
        <v>32</v>
      </c>
      <c r="B33" s="192">
        <v>40912</v>
      </c>
      <c r="C33" s="81">
        <v>0.47916666666666669</v>
      </c>
      <c r="D33" s="185">
        <v>3</v>
      </c>
      <c r="E33" s="186">
        <v>8</v>
      </c>
      <c r="F33" s="185">
        <v>2</v>
      </c>
      <c r="G33" s="87" t="s">
        <v>173</v>
      </c>
      <c r="J33" s="86">
        <v>32</v>
      </c>
      <c r="K33" s="87" t="s">
        <v>271</v>
      </c>
    </row>
    <row r="34" spans="1:11" ht="15.75">
      <c r="A34" s="86">
        <v>33</v>
      </c>
      <c r="B34" s="192">
        <v>40912</v>
      </c>
      <c r="C34" s="81">
        <v>0.54166666666666663</v>
      </c>
      <c r="D34" s="185">
        <v>3</v>
      </c>
      <c r="E34" s="186">
        <v>5</v>
      </c>
      <c r="F34" s="185">
        <v>4</v>
      </c>
      <c r="G34" s="187" t="s">
        <v>581</v>
      </c>
      <c r="J34" s="86">
        <v>33</v>
      </c>
      <c r="K34" s="87" t="s">
        <v>288</v>
      </c>
    </row>
    <row r="35" spans="1:11" ht="15.75">
      <c r="A35" s="86">
        <v>34</v>
      </c>
      <c r="B35" s="192">
        <v>40912</v>
      </c>
      <c r="C35" s="81">
        <v>0.5625</v>
      </c>
      <c r="D35" s="185">
        <v>3</v>
      </c>
      <c r="E35" s="186">
        <v>9</v>
      </c>
      <c r="F35" s="185">
        <v>4</v>
      </c>
      <c r="G35" s="73" t="s">
        <v>175</v>
      </c>
      <c r="J35" s="86">
        <v>34</v>
      </c>
      <c r="K35" s="87" t="s">
        <v>273</v>
      </c>
    </row>
    <row r="36" spans="1:11" ht="15.75">
      <c r="A36" s="86">
        <v>35</v>
      </c>
      <c r="B36" s="192">
        <v>40912</v>
      </c>
      <c r="C36" s="81">
        <v>0.61458333333333337</v>
      </c>
      <c r="D36" s="185">
        <v>3</v>
      </c>
      <c r="E36" s="186">
        <v>8</v>
      </c>
      <c r="F36" s="185">
        <v>2</v>
      </c>
      <c r="G36" s="186" t="s">
        <v>583</v>
      </c>
      <c r="J36" s="86">
        <v>35</v>
      </c>
      <c r="K36" s="87" t="s">
        <v>290</v>
      </c>
    </row>
    <row r="37" spans="1:11" ht="15.75">
      <c r="A37" s="86">
        <v>36</v>
      </c>
      <c r="B37" s="192">
        <v>40912</v>
      </c>
      <c r="C37" s="92">
        <v>0.59861111111111109</v>
      </c>
      <c r="D37" s="185">
        <v>3</v>
      </c>
      <c r="E37" s="186">
        <v>6</v>
      </c>
      <c r="F37" s="185">
        <v>10</v>
      </c>
      <c r="G37" s="73" t="s">
        <v>178</v>
      </c>
    </row>
    <row r="38" spans="1:11" ht="15.75">
      <c r="A38" s="86">
        <v>37</v>
      </c>
      <c r="B38" s="192">
        <v>40912</v>
      </c>
      <c r="C38" s="81">
        <v>0.625</v>
      </c>
      <c r="D38" s="185">
        <v>3</v>
      </c>
      <c r="E38" s="186">
        <v>7</v>
      </c>
      <c r="F38" s="185">
        <v>10</v>
      </c>
      <c r="G38" s="75" t="s">
        <v>180</v>
      </c>
    </row>
    <row r="39" spans="1:11" ht="15.75">
      <c r="A39" s="86">
        <v>38</v>
      </c>
      <c r="B39" s="192">
        <v>40912</v>
      </c>
      <c r="C39" s="81">
        <v>0.66666666666666663</v>
      </c>
      <c r="D39" s="185">
        <v>3</v>
      </c>
      <c r="E39" s="186">
        <v>7</v>
      </c>
      <c r="F39" s="185">
        <v>10</v>
      </c>
      <c r="G39" s="75" t="s">
        <v>181</v>
      </c>
    </row>
    <row r="40" spans="1:11" ht="15.75">
      <c r="A40" s="86">
        <v>39</v>
      </c>
      <c r="B40" s="192">
        <v>40912</v>
      </c>
      <c r="C40" s="81">
        <v>0.66666666666666663</v>
      </c>
      <c r="D40" s="185">
        <v>3</v>
      </c>
      <c r="E40" s="186">
        <v>7</v>
      </c>
      <c r="F40" s="185">
        <v>10</v>
      </c>
      <c r="G40" s="75" t="s">
        <v>182</v>
      </c>
    </row>
    <row r="41" spans="1:11" ht="15.75">
      <c r="A41" s="86">
        <v>40</v>
      </c>
      <c r="B41" s="192">
        <v>40912</v>
      </c>
      <c r="C41" s="81">
        <v>0.66666666666666663</v>
      </c>
      <c r="D41" s="185">
        <v>3</v>
      </c>
      <c r="E41" s="186">
        <v>7</v>
      </c>
      <c r="F41" s="185">
        <v>10</v>
      </c>
      <c r="G41" s="185" t="s">
        <v>577</v>
      </c>
    </row>
    <row r="42" spans="1:11" ht="15.75">
      <c r="A42" s="86">
        <v>41</v>
      </c>
      <c r="B42" s="192">
        <v>40912</v>
      </c>
      <c r="C42" s="81">
        <v>0.875</v>
      </c>
      <c r="D42" s="185">
        <v>3</v>
      </c>
      <c r="E42" s="186">
        <v>5</v>
      </c>
      <c r="F42" s="185">
        <v>11</v>
      </c>
      <c r="G42" s="87" t="s">
        <v>185</v>
      </c>
    </row>
    <row r="43" spans="1:11" ht="15.75">
      <c r="A43" s="86">
        <v>42</v>
      </c>
      <c r="B43" s="192">
        <v>40912</v>
      </c>
      <c r="C43" s="81">
        <v>0.83333333333333337</v>
      </c>
      <c r="D43" s="185">
        <v>3</v>
      </c>
      <c r="E43" s="186">
        <v>10</v>
      </c>
      <c r="F43" s="185">
        <v>1</v>
      </c>
      <c r="G43" s="186" t="s">
        <v>578</v>
      </c>
    </row>
    <row r="44" spans="1:11" ht="15.75">
      <c r="A44" s="86">
        <v>43</v>
      </c>
      <c r="B44" s="192">
        <v>40913</v>
      </c>
      <c r="C44" s="81">
        <v>0.25</v>
      </c>
      <c r="D44" s="185">
        <v>4</v>
      </c>
      <c r="E44" s="186">
        <v>1</v>
      </c>
      <c r="F44" s="185">
        <v>1</v>
      </c>
      <c r="G44" s="75" t="s">
        <v>123</v>
      </c>
    </row>
    <row r="45" spans="1:11" ht="15.75">
      <c r="A45" s="86">
        <v>44</v>
      </c>
      <c r="B45" s="193">
        <v>40913</v>
      </c>
      <c r="C45" s="92">
        <v>0.30902777777777779</v>
      </c>
      <c r="D45" s="185">
        <v>4</v>
      </c>
      <c r="E45" s="186">
        <v>6</v>
      </c>
      <c r="F45" s="186">
        <v>12</v>
      </c>
      <c r="G45" s="75" t="s">
        <v>192</v>
      </c>
    </row>
    <row r="46" spans="1:11" ht="15.75">
      <c r="A46" s="86">
        <v>45</v>
      </c>
      <c r="B46" s="192">
        <v>40913</v>
      </c>
      <c r="C46" s="81">
        <v>0.32291666666666669</v>
      </c>
      <c r="D46" s="185">
        <v>4</v>
      </c>
      <c r="E46" s="186">
        <v>2</v>
      </c>
      <c r="F46" s="185">
        <v>2</v>
      </c>
      <c r="G46" s="186" t="s">
        <v>572</v>
      </c>
    </row>
    <row r="47" spans="1:11" ht="15.75">
      <c r="A47" s="86">
        <v>46</v>
      </c>
      <c r="B47" s="192">
        <v>40913</v>
      </c>
      <c r="C47" s="81">
        <v>0.375</v>
      </c>
      <c r="D47" s="185">
        <v>6</v>
      </c>
      <c r="E47" s="186">
        <v>6</v>
      </c>
      <c r="F47" s="185">
        <v>5</v>
      </c>
      <c r="G47" s="87" t="s">
        <v>193</v>
      </c>
    </row>
    <row r="48" spans="1:11" ht="15.75">
      <c r="A48" s="86">
        <v>47</v>
      </c>
      <c r="B48" s="192">
        <v>40913</v>
      </c>
      <c r="C48" s="81">
        <v>0.41666666666666669</v>
      </c>
      <c r="D48" s="185">
        <v>4</v>
      </c>
      <c r="E48" s="186">
        <v>6</v>
      </c>
      <c r="F48" s="185">
        <v>12</v>
      </c>
      <c r="G48" s="87" t="s">
        <v>195</v>
      </c>
    </row>
    <row r="49" spans="1:7" ht="15.75">
      <c r="A49" s="86">
        <v>48</v>
      </c>
      <c r="B49" s="192">
        <v>40913</v>
      </c>
      <c r="C49" s="81">
        <v>0.41666666666666669</v>
      </c>
      <c r="D49" s="185">
        <v>4</v>
      </c>
      <c r="E49" s="186">
        <v>4</v>
      </c>
      <c r="F49" s="185">
        <v>11</v>
      </c>
      <c r="G49" s="87" t="s">
        <v>196</v>
      </c>
    </row>
    <row r="50" spans="1:7" ht="15.75">
      <c r="A50" s="86">
        <v>49</v>
      </c>
      <c r="B50" s="192">
        <v>40913</v>
      </c>
      <c r="C50" s="81">
        <v>0.4375</v>
      </c>
      <c r="D50" s="185">
        <v>4</v>
      </c>
      <c r="E50" s="186">
        <v>6</v>
      </c>
      <c r="F50" s="185">
        <v>13</v>
      </c>
      <c r="G50" s="87" t="s">
        <v>198</v>
      </c>
    </row>
    <row r="51" spans="1:7" ht="15.75">
      <c r="A51" s="86">
        <v>50</v>
      </c>
      <c r="B51" s="192">
        <v>40913</v>
      </c>
      <c r="C51" s="81">
        <v>0.4375</v>
      </c>
      <c r="D51" s="185">
        <v>4</v>
      </c>
      <c r="E51" s="186">
        <v>5</v>
      </c>
      <c r="F51" s="185">
        <v>11</v>
      </c>
      <c r="G51" s="87" t="s">
        <v>199</v>
      </c>
    </row>
    <row r="52" spans="1:7" ht="15.75">
      <c r="A52" s="86">
        <v>51</v>
      </c>
      <c r="B52" s="193">
        <v>40913</v>
      </c>
      <c r="C52" s="92">
        <v>0.53333333333333333</v>
      </c>
      <c r="D52" s="185">
        <v>4</v>
      </c>
      <c r="E52" s="186">
        <v>6</v>
      </c>
      <c r="F52" s="186">
        <v>14</v>
      </c>
      <c r="G52" s="75" t="s">
        <v>201</v>
      </c>
    </row>
    <row r="53" spans="1:7" ht="15.75">
      <c r="A53" s="86">
        <v>52</v>
      </c>
      <c r="B53" s="192">
        <v>40913</v>
      </c>
      <c r="C53" s="81">
        <v>0.5625</v>
      </c>
      <c r="D53" s="185">
        <v>4</v>
      </c>
      <c r="E53" s="186">
        <v>9</v>
      </c>
      <c r="F53" s="185">
        <v>11</v>
      </c>
      <c r="G53" s="73" t="s">
        <v>175</v>
      </c>
    </row>
    <row r="54" spans="1:7" ht="15.75">
      <c r="A54" s="86">
        <v>53</v>
      </c>
      <c r="B54" s="192">
        <v>40913</v>
      </c>
      <c r="C54" s="81">
        <v>0.5625</v>
      </c>
      <c r="D54" s="185">
        <v>4</v>
      </c>
      <c r="E54" s="186">
        <v>6</v>
      </c>
      <c r="F54" s="185">
        <v>6</v>
      </c>
      <c r="G54" s="87" t="s">
        <v>202</v>
      </c>
    </row>
    <row r="55" spans="1:7" ht="15.75">
      <c r="A55" s="86">
        <v>54</v>
      </c>
      <c r="B55" s="192">
        <v>40913</v>
      </c>
      <c r="C55" s="81">
        <v>0.56944444444444442</v>
      </c>
      <c r="D55" s="185">
        <v>4</v>
      </c>
      <c r="E55" s="186">
        <v>9</v>
      </c>
      <c r="F55" s="185">
        <v>11</v>
      </c>
      <c r="G55" s="186" t="s">
        <v>592</v>
      </c>
    </row>
    <row r="56" spans="1:7" ht="15.75">
      <c r="A56" s="86">
        <v>55</v>
      </c>
      <c r="B56" s="192">
        <v>40913</v>
      </c>
      <c r="C56" s="81">
        <v>0.58333333333333337</v>
      </c>
      <c r="D56" s="185">
        <v>4</v>
      </c>
      <c r="E56" s="186">
        <v>6</v>
      </c>
      <c r="F56" s="185">
        <v>13</v>
      </c>
      <c r="G56" s="87" t="s">
        <v>198</v>
      </c>
    </row>
    <row r="57" spans="1:7" ht="15.75">
      <c r="A57" s="86">
        <v>56</v>
      </c>
      <c r="B57" s="192">
        <v>40914</v>
      </c>
      <c r="C57" s="81">
        <v>0.25</v>
      </c>
      <c r="D57" s="185">
        <v>5</v>
      </c>
      <c r="E57" s="186">
        <v>1</v>
      </c>
      <c r="F57" s="185">
        <v>1</v>
      </c>
      <c r="G57" s="75" t="s">
        <v>123</v>
      </c>
    </row>
    <row r="58" spans="1:7" ht="15.75">
      <c r="A58" s="86">
        <v>57</v>
      </c>
      <c r="B58" s="193">
        <v>40914</v>
      </c>
      <c r="C58" s="92">
        <v>0.27083333333333331</v>
      </c>
      <c r="D58" s="185">
        <v>5</v>
      </c>
      <c r="E58" s="186">
        <v>6</v>
      </c>
      <c r="F58" s="186">
        <v>16</v>
      </c>
      <c r="G58" s="94" t="s">
        <v>205</v>
      </c>
    </row>
    <row r="59" spans="1:7" ht="15.75">
      <c r="A59" s="86">
        <v>58</v>
      </c>
      <c r="B59" s="193">
        <v>40914</v>
      </c>
      <c r="C59" s="92">
        <v>0.27083333333333331</v>
      </c>
      <c r="D59" s="185">
        <v>5</v>
      </c>
      <c r="E59" s="186">
        <v>7</v>
      </c>
      <c r="F59" s="186">
        <v>16</v>
      </c>
      <c r="G59" s="185" t="s">
        <v>579</v>
      </c>
    </row>
    <row r="60" spans="1:7" ht="15.75">
      <c r="A60" s="86">
        <v>59</v>
      </c>
      <c r="B60" s="192">
        <v>40914</v>
      </c>
      <c r="C60" s="81">
        <v>0.32291666666666669</v>
      </c>
      <c r="D60" s="185">
        <v>5</v>
      </c>
      <c r="E60" s="186">
        <v>2</v>
      </c>
      <c r="F60" s="185">
        <v>2</v>
      </c>
      <c r="G60" s="186" t="s">
        <v>572</v>
      </c>
    </row>
    <row r="61" spans="1:7" ht="15.75">
      <c r="A61" s="86">
        <v>60</v>
      </c>
      <c r="B61" s="192">
        <v>40915</v>
      </c>
      <c r="C61" s="81">
        <v>0.25</v>
      </c>
      <c r="D61" s="185">
        <v>6</v>
      </c>
      <c r="E61" s="186">
        <v>1</v>
      </c>
      <c r="F61" s="185">
        <v>1</v>
      </c>
      <c r="G61" s="75" t="s">
        <v>123</v>
      </c>
    </row>
    <row r="62" spans="1:7" ht="15.75">
      <c r="A62" s="86">
        <v>61</v>
      </c>
      <c r="B62" s="192">
        <v>40916</v>
      </c>
      <c r="C62" s="81">
        <v>0.25</v>
      </c>
      <c r="D62" s="185">
        <v>7</v>
      </c>
      <c r="E62" s="186">
        <v>1</v>
      </c>
      <c r="F62" s="185">
        <v>1</v>
      </c>
      <c r="G62" s="75" t="s">
        <v>123</v>
      </c>
    </row>
    <row r="63" spans="1:7" ht="15.75">
      <c r="A63" s="86">
        <v>62</v>
      </c>
      <c r="B63" s="192">
        <v>40916</v>
      </c>
      <c r="C63" s="81">
        <v>0.60416666666666663</v>
      </c>
      <c r="D63" s="185">
        <v>7</v>
      </c>
      <c r="E63" s="186">
        <v>6</v>
      </c>
      <c r="F63" s="185">
        <v>12</v>
      </c>
      <c r="G63" s="75" t="s">
        <v>207</v>
      </c>
    </row>
    <row r="64" spans="1:7" ht="15.75">
      <c r="A64" s="86">
        <v>63</v>
      </c>
      <c r="B64" s="192">
        <v>40917</v>
      </c>
      <c r="C64" s="81">
        <v>0.25</v>
      </c>
      <c r="D64" s="185">
        <v>1</v>
      </c>
      <c r="E64" s="186">
        <v>1</v>
      </c>
      <c r="F64" s="185">
        <v>1</v>
      </c>
      <c r="G64" s="75" t="s">
        <v>123</v>
      </c>
    </row>
    <row r="65" spans="1:7" ht="15.75">
      <c r="A65" s="86">
        <v>64</v>
      </c>
      <c r="B65" s="192">
        <v>40917</v>
      </c>
      <c r="C65" s="81">
        <v>0.32291666666666669</v>
      </c>
      <c r="D65" s="185">
        <v>1</v>
      </c>
      <c r="E65" s="186">
        <v>2</v>
      </c>
      <c r="F65" s="185">
        <v>2</v>
      </c>
      <c r="G65" s="186" t="s">
        <v>572</v>
      </c>
    </row>
    <row r="66" spans="1:7" ht="15.75">
      <c r="A66" s="86">
        <v>65</v>
      </c>
      <c r="B66" s="192">
        <v>40917</v>
      </c>
      <c r="C66" s="81">
        <v>0.375</v>
      </c>
      <c r="D66" s="185">
        <v>1</v>
      </c>
      <c r="E66" s="186">
        <v>6</v>
      </c>
      <c r="F66" s="185">
        <v>17</v>
      </c>
      <c r="G66" s="87" t="s">
        <v>209</v>
      </c>
    </row>
    <row r="67" spans="1:7" ht="15.75">
      <c r="A67" s="86">
        <v>66</v>
      </c>
      <c r="B67" s="192">
        <v>40917</v>
      </c>
      <c r="C67" s="81">
        <v>0.375</v>
      </c>
      <c r="D67" s="185">
        <v>1</v>
      </c>
      <c r="E67" s="186">
        <v>4</v>
      </c>
      <c r="F67" s="185">
        <v>2</v>
      </c>
      <c r="G67" s="87" t="s">
        <v>211</v>
      </c>
    </row>
    <row r="68" spans="1:7" ht="15.75">
      <c r="A68" s="86">
        <v>67</v>
      </c>
      <c r="B68" s="192">
        <v>40917</v>
      </c>
      <c r="C68" s="81">
        <v>0.39583333333333331</v>
      </c>
      <c r="D68" s="185">
        <v>1</v>
      </c>
      <c r="E68" s="186">
        <v>4</v>
      </c>
      <c r="F68" s="185">
        <v>2</v>
      </c>
      <c r="G68" s="87" t="s">
        <v>212</v>
      </c>
    </row>
    <row r="69" spans="1:7" ht="15.75">
      <c r="A69" s="86">
        <v>68</v>
      </c>
      <c r="B69" s="192">
        <v>40917</v>
      </c>
      <c r="C69" s="81">
        <v>0.41666666666666669</v>
      </c>
      <c r="D69" s="185">
        <v>1</v>
      </c>
      <c r="E69" s="186">
        <v>6</v>
      </c>
      <c r="F69" s="185">
        <v>18</v>
      </c>
      <c r="G69" s="87" t="s">
        <v>214</v>
      </c>
    </row>
    <row r="70" spans="1:7" ht="15.75">
      <c r="A70" s="86">
        <v>69</v>
      </c>
      <c r="B70" s="192">
        <v>40917</v>
      </c>
      <c r="C70" s="81">
        <v>0.41666666666666669</v>
      </c>
      <c r="D70" s="185">
        <v>1</v>
      </c>
      <c r="E70" s="186">
        <v>5</v>
      </c>
      <c r="F70" s="185">
        <v>4</v>
      </c>
      <c r="G70" s="87" t="s">
        <v>215</v>
      </c>
    </row>
    <row r="71" spans="1:7" ht="15.75">
      <c r="A71" s="86">
        <v>70</v>
      </c>
      <c r="B71" s="192">
        <v>40917</v>
      </c>
      <c r="C71" s="81">
        <v>0.42708333333333331</v>
      </c>
      <c r="D71" s="185">
        <v>1</v>
      </c>
      <c r="E71" s="186">
        <v>4</v>
      </c>
      <c r="F71" s="185">
        <v>4</v>
      </c>
      <c r="G71" s="186" t="s">
        <v>591</v>
      </c>
    </row>
    <row r="72" spans="1:7" ht="15.75">
      <c r="A72" s="86">
        <v>71</v>
      </c>
      <c r="B72" s="192">
        <v>40917</v>
      </c>
      <c r="C72" s="81">
        <v>0.5</v>
      </c>
      <c r="D72" s="185">
        <v>1</v>
      </c>
      <c r="E72" s="186">
        <v>10</v>
      </c>
      <c r="F72" s="185">
        <v>1</v>
      </c>
      <c r="G72" s="186" t="s">
        <v>578</v>
      </c>
    </row>
    <row r="73" spans="1:7" ht="15.75">
      <c r="A73" s="86">
        <v>72</v>
      </c>
      <c r="B73" s="192">
        <v>40917</v>
      </c>
      <c r="C73" s="81">
        <v>0.59722222222222221</v>
      </c>
      <c r="D73" s="185">
        <v>1</v>
      </c>
      <c r="E73" s="186">
        <v>6</v>
      </c>
      <c r="F73" s="185">
        <v>19</v>
      </c>
      <c r="G73" s="87" t="s">
        <v>218</v>
      </c>
    </row>
    <row r="74" spans="1:7" ht="15.75">
      <c r="A74" s="86">
        <v>73</v>
      </c>
      <c r="B74" s="192">
        <v>40917</v>
      </c>
      <c r="C74" s="81">
        <v>0.64583333333333337</v>
      </c>
      <c r="D74" s="185">
        <v>1</v>
      </c>
      <c r="E74" s="186">
        <v>6</v>
      </c>
      <c r="F74" s="185">
        <v>19</v>
      </c>
      <c r="G74" s="75" t="s">
        <v>219</v>
      </c>
    </row>
    <row r="75" spans="1:7" ht="15.75">
      <c r="A75" s="86">
        <v>74</v>
      </c>
      <c r="B75" s="192">
        <v>40917</v>
      </c>
      <c r="C75" s="81">
        <v>0.65625</v>
      </c>
      <c r="D75" s="185">
        <v>1</v>
      </c>
      <c r="E75" s="186">
        <v>4</v>
      </c>
      <c r="F75" s="185">
        <v>2</v>
      </c>
      <c r="G75" s="73" t="s">
        <v>220</v>
      </c>
    </row>
    <row r="76" spans="1:7" ht="15.75">
      <c r="A76" s="86">
        <v>75</v>
      </c>
      <c r="B76" s="192">
        <v>40917</v>
      </c>
      <c r="C76" s="92">
        <v>0.64583333333333337</v>
      </c>
      <c r="D76" s="185">
        <v>1</v>
      </c>
      <c r="E76" s="186">
        <v>6</v>
      </c>
      <c r="F76" s="185">
        <v>20</v>
      </c>
      <c r="G76" s="186" t="s">
        <v>574</v>
      </c>
    </row>
    <row r="77" spans="1:7" ht="15.75">
      <c r="A77" s="86">
        <v>76</v>
      </c>
      <c r="B77" s="192">
        <v>40917</v>
      </c>
      <c r="C77" s="81">
        <v>0.66666666666666663</v>
      </c>
      <c r="D77" s="185">
        <v>1</v>
      </c>
      <c r="E77" s="186">
        <v>7</v>
      </c>
      <c r="F77" s="185">
        <v>20</v>
      </c>
      <c r="G77" s="75" t="s">
        <v>223</v>
      </c>
    </row>
    <row r="78" spans="1:7" ht="15.75">
      <c r="A78" s="86">
        <v>77</v>
      </c>
      <c r="B78" s="192">
        <v>40917</v>
      </c>
      <c r="C78" s="81">
        <v>0.66666666666666663</v>
      </c>
      <c r="D78" s="185">
        <v>1</v>
      </c>
      <c r="E78" s="186">
        <v>7</v>
      </c>
      <c r="F78" s="185">
        <v>20</v>
      </c>
      <c r="G78" s="75" t="s">
        <v>223</v>
      </c>
    </row>
    <row r="79" spans="1:7" ht="15.75">
      <c r="A79" s="86">
        <v>78</v>
      </c>
      <c r="B79" s="192">
        <v>40917</v>
      </c>
      <c r="C79" s="92">
        <v>0.64583333333333337</v>
      </c>
      <c r="D79" s="185">
        <v>1</v>
      </c>
      <c r="E79" s="186">
        <v>6</v>
      </c>
      <c r="F79" s="185">
        <v>21</v>
      </c>
      <c r="G79" s="87" t="s">
        <v>225</v>
      </c>
    </row>
    <row r="80" spans="1:7" ht="15.75">
      <c r="A80" s="86">
        <v>79</v>
      </c>
      <c r="B80" s="192">
        <v>40917</v>
      </c>
      <c r="C80" s="81">
        <v>0.71875</v>
      </c>
      <c r="D80" s="185">
        <v>1</v>
      </c>
      <c r="E80" s="186">
        <v>4</v>
      </c>
      <c r="F80" s="185">
        <v>2</v>
      </c>
      <c r="G80" s="187" t="s">
        <v>590</v>
      </c>
    </row>
    <row r="81" spans="1:7" ht="15.75">
      <c r="A81" s="86">
        <v>80</v>
      </c>
      <c r="B81" s="192">
        <v>40917</v>
      </c>
      <c r="C81" s="81">
        <v>0.85416666666666663</v>
      </c>
      <c r="D81" s="185">
        <v>1</v>
      </c>
      <c r="E81" s="186">
        <v>5</v>
      </c>
      <c r="F81" s="185">
        <v>11</v>
      </c>
      <c r="G81" s="186" t="s">
        <v>573</v>
      </c>
    </row>
    <row r="82" spans="1:7" ht="15.75">
      <c r="A82" s="86">
        <v>81</v>
      </c>
      <c r="B82" s="192">
        <v>40917</v>
      </c>
      <c r="C82" s="81">
        <v>0.91666666666666663</v>
      </c>
      <c r="D82" s="185">
        <v>1</v>
      </c>
      <c r="E82" s="186">
        <v>5</v>
      </c>
      <c r="F82" s="185">
        <v>11</v>
      </c>
      <c r="G82" s="87" t="s">
        <v>199</v>
      </c>
    </row>
    <row r="83" spans="1:7" ht="15.75">
      <c r="A83" s="86">
        <v>82</v>
      </c>
      <c r="B83" s="192">
        <v>40917</v>
      </c>
      <c r="C83" s="92">
        <v>0.64583333333333337</v>
      </c>
      <c r="D83" s="185">
        <v>1</v>
      </c>
      <c r="E83" s="186">
        <v>7</v>
      </c>
      <c r="F83" s="185">
        <v>21</v>
      </c>
      <c r="G83" s="75" t="s">
        <v>223</v>
      </c>
    </row>
    <row r="84" spans="1:7" ht="15.75">
      <c r="A84" s="86">
        <v>83</v>
      </c>
      <c r="B84" s="192">
        <v>40918</v>
      </c>
      <c r="C84" s="81">
        <v>0.25</v>
      </c>
      <c r="D84" s="185">
        <v>2</v>
      </c>
      <c r="E84" s="186">
        <v>1</v>
      </c>
      <c r="F84" s="185">
        <v>1</v>
      </c>
      <c r="G84" s="75" t="s">
        <v>123</v>
      </c>
    </row>
    <row r="85" spans="1:7" ht="15.75">
      <c r="A85" s="86">
        <v>84</v>
      </c>
      <c r="B85" s="192">
        <v>40918</v>
      </c>
      <c r="C85" s="81">
        <v>0.32291666666666669</v>
      </c>
      <c r="D85" s="185">
        <v>2</v>
      </c>
      <c r="E85" s="186">
        <v>2</v>
      </c>
      <c r="F85" s="185">
        <v>2</v>
      </c>
      <c r="G85" s="186" t="s">
        <v>572</v>
      </c>
    </row>
    <row r="86" spans="1:7" ht="15.75">
      <c r="A86" s="86">
        <v>85</v>
      </c>
      <c r="B86" s="192">
        <v>40918</v>
      </c>
      <c r="C86" s="81">
        <v>0.375</v>
      </c>
      <c r="D86" s="185">
        <v>2</v>
      </c>
      <c r="E86" s="186">
        <v>4</v>
      </c>
      <c r="F86" s="185">
        <v>2</v>
      </c>
      <c r="G86" s="87" t="s">
        <v>211</v>
      </c>
    </row>
    <row r="87" spans="1:7" ht="15.75">
      <c r="A87" s="86">
        <v>86</v>
      </c>
      <c r="B87" s="192">
        <v>40918</v>
      </c>
      <c r="C87" s="81">
        <v>0.375</v>
      </c>
      <c r="D87" s="185">
        <v>2</v>
      </c>
      <c r="E87" s="186">
        <v>4</v>
      </c>
      <c r="F87" s="185">
        <v>2</v>
      </c>
      <c r="G87" s="87" t="s">
        <v>212</v>
      </c>
    </row>
    <row r="88" spans="1:7" ht="15.75">
      <c r="A88" s="86">
        <v>87</v>
      </c>
      <c r="B88" s="192">
        <v>40918</v>
      </c>
      <c r="C88" s="81">
        <v>0.39583333333333331</v>
      </c>
      <c r="D88" s="185">
        <v>2</v>
      </c>
      <c r="E88" s="186">
        <v>4</v>
      </c>
      <c r="F88" s="185">
        <v>2</v>
      </c>
      <c r="G88" s="87" t="s">
        <v>229</v>
      </c>
    </row>
    <row r="89" spans="1:7" ht="15.75">
      <c r="A89" s="86">
        <v>88</v>
      </c>
      <c r="B89" s="192">
        <v>40918</v>
      </c>
      <c r="C89" s="81">
        <v>0.52083333333333337</v>
      </c>
      <c r="D89" s="185">
        <v>2</v>
      </c>
      <c r="E89" s="186">
        <v>4</v>
      </c>
      <c r="F89" s="185">
        <v>2</v>
      </c>
      <c r="G89" s="87" t="s">
        <v>230</v>
      </c>
    </row>
    <row r="90" spans="1:7" ht="15.75">
      <c r="A90" s="86">
        <v>89</v>
      </c>
      <c r="B90" s="192">
        <v>40918</v>
      </c>
      <c r="C90" s="81">
        <v>0.8125</v>
      </c>
      <c r="D90" s="185">
        <v>2</v>
      </c>
      <c r="E90" s="186">
        <v>4</v>
      </c>
      <c r="F90" s="185">
        <v>11</v>
      </c>
      <c r="G90" s="87" t="s">
        <v>231</v>
      </c>
    </row>
    <row r="91" spans="1:7" ht="15.75">
      <c r="A91" s="86">
        <v>90</v>
      </c>
      <c r="B91" s="192">
        <v>40918</v>
      </c>
      <c r="C91" s="81">
        <v>0.875</v>
      </c>
      <c r="D91" s="185">
        <v>2</v>
      </c>
      <c r="E91" s="186">
        <v>4</v>
      </c>
      <c r="F91" s="185">
        <v>11</v>
      </c>
      <c r="G91" s="186">
        <v>5</v>
      </c>
    </row>
    <row r="92" spans="1:7" ht="15.75">
      <c r="A92" s="86">
        <v>91</v>
      </c>
      <c r="B92" s="192">
        <v>40918</v>
      </c>
      <c r="C92" s="81">
        <v>0.875</v>
      </c>
      <c r="D92" s="185">
        <v>2</v>
      </c>
      <c r="E92" s="186">
        <v>9</v>
      </c>
      <c r="F92" s="185">
        <v>11</v>
      </c>
      <c r="G92" s="87" t="s">
        <v>233</v>
      </c>
    </row>
    <row r="93" spans="1:7" ht="15.75">
      <c r="A93" s="86">
        <v>92</v>
      </c>
      <c r="B93" s="192">
        <v>40919</v>
      </c>
      <c r="C93" s="81">
        <v>0.25</v>
      </c>
      <c r="D93" s="185">
        <v>3</v>
      </c>
      <c r="E93" s="186">
        <v>1</v>
      </c>
      <c r="F93" s="185">
        <v>1</v>
      </c>
      <c r="G93" s="75" t="s">
        <v>123</v>
      </c>
    </row>
    <row r="94" spans="1:7" ht="15.75">
      <c r="A94" s="86">
        <v>93</v>
      </c>
      <c r="B94" s="192">
        <v>40919</v>
      </c>
      <c r="C94" s="81">
        <v>0.32291666666666669</v>
      </c>
      <c r="D94" s="185">
        <v>3</v>
      </c>
      <c r="E94" s="186">
        <v>2</v>
      </c>
      <c r="F94" s="185">
        <v>2</v>
      </c>
      <c r="G94" s="186" t="s">
        <v>572</v>
      </c>
    </row>
    <row r="95" spans="1:7" ht="15.75">
      <c r="A95" s="86">
        <v>94</v>
      </c>
      <c r="B95" s="192">
        <v>40919</v>
      </c>
      <c r="C95" s="81">
        <v>0.35416666666666669</v>
      </c>
      <c r="D95" s="185">
        <v>3</v>
      </c>
      <c r="E95" s="186">
        <v>5</v>
      </c>
      <c r="F95" s="185">
        <v>2</v>
      </c>
      <c r="G95" s="87" t="s">
        <v>234</v>
      </c>
    </row>
    <row r="96" spans="1:7" ht="15.75">
      <c r="A96" s="86">
        <v>95</v>
      </c>
      <c r="B96" s="192">
        <v>40919</v>
      </c>
      <c r="C96" s="81">
        <v>0.35416666666666669</v>
      </c>
      <c r="D96" s="185">
        <v>3</v>
      </c>
      <c r="E96" s="186">
        <v>4</v>
      </c>
      <c r="F96" s="185">
        <v>7</v>
      </c>
      <c r="G96" s="87" t="s">
        <v>235</v>
      </c>
    </row>
    <row r="97" spans="1:7" ht="15.75">
      <c r="A97" s="86">
        <v>96</v>
      </c>
      <c r="B97" s="192">
        <v>40919</v>
      </c>
      <c r="C97" s="81">
        <v>0.35416666666666669</v>
      </c>
      <c r="D97" s="185">
        <v>3</v>
      </c>
      <c r="E97" s="186">
        <v>4</v>
      </c>
      <c r="F97" s="185">
        <v>22</v>
      </c>
      <c r="G97" s="87" t="s">
        <v>235</v>
      </c>
    </row>
    <row r="98" spans="1:7" ht="15.75">
      <c r="A98" s="86">
        <v>97</v>
      </c>
      <c r="B98" s="192">
        <v>40919</v>
      </c>
      <c r="C98" s="81">
        <v>0.35416666666666669</v>
      </c>
      <c r="D98" s="185">
        <v>3</v>
      </c>
      <c r="E98" s="186">
        <v>4</v>
      </c>
      <c r="F98" s="185">
        <v>23</v>
      </c>
      <c r="G98" s="87" t="s">
        <v>235</v>
      </c>
    </row>
    <row r="99" spans="1:7" ht="15.75">
      <c r="A99" s="86">
        <v>98</v>
      </c>
      <c r="B99" s="192">
        <v>40919</v>
      </c>
      <c r="C99" s="81">
        <v>0.35416666666666669</v>
      </c>
      <c r="D99" s="185">
        <v>3</v>
      </c>
      <c r="E99" s="186">
        <v>4</v>
      </c>
      <c r="F99" s="185">
        <v>24</v>
      </c>
      <c r="G99" s="87" t="s">
        <v>239</v>
      </c>
    </row>
    <row r="100" spans="1:7" ht="15.75">
      <c r="A100" s="86">
        <v>99</v>
      </c>
      <c r="B100" s="192">
        <v>40919</v>
      </c>
      <c r="C100" s="81">
        <v>0.79166666666666663</v>
      </c>
      <c r="D100" s="185">
        <v>3</v>
      </c>
      <c r="E100" s="186">
        <v>10</v>
      </c>
      <c r="F100" s="185">
        <v>1</v>
      </c>
      <c r="G100" s="186" t="s">
        <v>578</v>
      </c>
    </row>
    <row r="101" spans="1:7" ht="15.75">
      <c r="A101" s="86">
        <v>100</v>
      </c>
      <c r="B101" s="193">
        <v>40920</v>
      </c>
      <c r="C101" s="81">
        <v>0.25</v>
      </c>
      <c r="D101" s="185">
        <v>4</v>
      </c>
      <c r="E101" s="186">
        <v>1</v>
      </c>
      <c r="F101" s="185">
        <v>1</v>
      </c>
      <c r="G101" s="75" t="s">
        <v>123</v>
      </c>
    </row>
    <row r="102" spans="1:7" ht="15.75">
      <c r="A102" s="86">
        <v>101</v>
      </c>
      <c r="B102" s="193">
        <v>40920</v>
      </c>
      <c r="C102" s="92">
        <v>0.50486111111111109</v>
      </c>
      <c r="D102" s="185">
        <v>4</v>
      </c>
      <c r="E102" s="186">
        <v>6</v>
      </c>
      <c r="F102" s="186">
        <v>6</v>
      </c>
      <c r="G102" s="87" t="s">
        <v>240</v>
      </c>
    </row>
    <row r="103" spans="1:7" ht="15.75">
      <c r="A103" s="86">
        <v>102</v>
      </c>
      <c r="B103" s="193">
        <v>40920</v>
      </c>
      <c r="C103" s="92">
        <v>0.50486111111111109</v>
      </c>
      <c r="D103" s="185">
        <v>4</v>
      </c>
      <c r="E103" s="186">
        <v>7</v>
      </c>
      <c r="F103" s="186">
        <v>6</v>
      </c>
      <c r="G103" s="185" t="s">
        <v>580</v>
      </c>
    </row>
    <row r="104" spans="1:7" ht="15.75">
      <c r="A104" s="86">
        <v>103</v>
      </c>
      <c r="B104" s="193">
        <v>40920</v>
      </c>
      <c r="C104" s="92">
        <v>0.7090277777777777</v>
      </c>
      <c r="D104" s="185">
        <v>4</v>
      </c>
      <c r="E104" s="186">
        <v>6</v>
      </c>
      <c r="F104" s="186">
        <v>25</v>
      </c>
      <c r="G104" s="87" t="s">
        <v>240</v>
      </c>
    </row>
    <row r="105" spans="1:7" ht="15.75">
      <c r="A105" s="86">
        <v>104</v>
      </c>
      <c r="B105" s="193">
        <v>40921</v>
      </c>
      <c r="C105" s="81">
        <v>0.25</v>
      </c>
      <c r="D105" s="185">
        <v>5</v>
      </c>
      <c r="E105" s="186">
        <v>1</v>
      </c>
      <c r="F105" s="185">
        <v>1</v>
      </c>
      <c r="G105" s="75" t="s">
        <v>123</v>
      </c>
    </row>
    <row r="106" spans="1:7" ht="15.75">
      <c r="A106" s="86">
        <v>105</v>
      </c>
      <c r="B106" s="193">
        <v>40921</v>
      </c>
      <c r="C106" s="92">
        <v>0.40902777777777777</v>
      </c>
      <c r="D106" s="185">
        <v>5</v>
      </c>
      <c r="E106" s="186">
        <v>6</v>
      </c>
      <c r="F106" s="186">
        <v>26</v>
      </c>
      <c r="G106" s="75" t="s">
        <v>244</v>
      </c>
    </row>
    <row r="107" spans="1:7" ht="15.75">
      <c r="A107" s="86">
        <v>106</v>
      </c>
      <c r="B107" s="193">
        <v>40921</v>
      </c>
      <c r="C107" s="92">
        <v>0.40902777777777777</v>
      </c>
      <c r="D107" s="185">
        <v>5</v>
      </c>
      <c r="E107" s="186">
        <v>7</v>
      </c>
      <c r="F107" s="186">
        <v>26</v>
      </c>
      <c r="G107" s="185" t="s">
        <v>579</v>
      </c>
    </row>
    <row r="108" spans="1:7" ht="15.75">
      <c r="A108" s="86">
        <v>107</v>
      </c>
      <c r="B108" s="193">
        <v>40921</v>
      </c>
      <c r="C108" s="92">
        <v>0.47152777777777777</v>
      </c>
      <c r="D108" s="185">
        <v>5</v>
      </c>
      <c r="E108" s="186">
        <v>6</v>
      </c>
      <c r="F108" s="186">
        <v>14</v>
      </c>
      <c r="G108" s="75" t="s">
        <v>245</v>
      </c>
    </row>
    <row r="109" spans="1:7" ht="15.75">
      <c r="A109" s="86">
        <v>108</v>
      </c>
      <c r="B109" s="193">
        <v>40921</v>
      </c>
      <c r="C109" s="92">
        <v>0.57499999999999996</v>
      </c>
      <c r="D109" s="185">
        <v>5</v>
      </c>
      <c r="E109" s="186">
        <v>6</v>
      </c>
      <c r="F109" s="186">
        <v>6</v>
      </c>
      <c r="G109" s="87" t="s">
        <v>240</v>
      </c>
    </row>
    <row r="110" spans="1:7" ht="15.75">
      <c r="A110" s="86">
        <v>109</v>
      </c>
      <c r="B110" s="193">
        <v>40921</v>
      </c>
      <c r="C110" s="92">
        <v>0.83333333333333337</v>
      </c>
      <c r="D110" s="185">
        <v>5</v>
      </c>
      <c r="E110" s="186">
        <v>10</v>
      </c>
      <c r="F110" s="87">
        <v>1</v>
      </c>
      <c r="G110" s="186" t="s">
        <v>578</v>
      </c>
    </row>
    <row r="111" spans="1:7" ht="15.75">
      <c r="A111" s="86">
        <v>110</v>
      </c>
      <c r="B111" s="193">
        <v>40922</v>
      </c>
      <c r="C111" s="81">
        <v>0.25</v>
      </c>
      <c r="D111" s="185">
        <v>6</v>
      </c>
      <c r="E111" s="186">
        <v>1</v>
      </c>
      <c r="F111" s="185">
        <v>1</v>
      </c>
      <c r="G111" s="75" t="s">
        <v>123</v>
      </c>
    </row>
    <row r="112" spans="1:7" ht="15.75">
      <c r="A112" s="86">
        <v>111</v>
      </c>
      <c r="B112" s="193">
        <v>40922</v>
      </c>
      <c r="C112" s="92">
        <v>0.83819444444444446</v>
      </c>
      <c r="D112" s="185">
        <v>6</v>
      </c>
      <c r="E112" s="186">
        <v>6</v>
      </c>
      <c r="F112" s="186">
        <v>17</v>
      </c>
      <c r="G112" s="87" t="s">
        <v>247</v>
      </c>
    </row>
    <row r="113" spans="1:7" ht="15.75">
      <c r="A113" s="86">
        <v>112</v>
      </c>
      <c r="B113" s="193">
        <v>40922</v>
      </c>
      <c r="C113" s="92">
        <v>0.83819444444444446</v>
      </c>
      <c r="D113" s="185">
        <v>6</v>
      </c>
      <c r="E113" s="186">
        <v>7</v>
      </c>
      <c r="F113" s="186">
        <v>17</v>
      </c>
      <c r="G113" s="185" t="s">
        <v>579</v>
      </c>
    </row>
    <row r="114" spans="1:7" ht="15.75">
      <c r="A114" s="86">
        <v>113</v>
      </c>
      <c r="B114" s="193">
        <v>40922</v>
      </c>
      <c r="C114" s="92">
        <v>0.83958333333333324</v>
      </c>
      <c r="D114" s="185">
        <v>6</v>
      </c>
      <c r="E114" s="186">
        <v>6</v>
      </c>
      <c r="F114" s="186">
        <v>27</v>
      </c>
      <c r="G114" s="87" t="s">
        <v>249</v>
      </c>
    </row>
    <row r="115" spans="1:7" ht="15.75">
      <c r="A115" s="86">
        <v>114</v>
      </c>
      <c r="B115" s="193">
        <v>40923</v>
      </c>
      <c r="C115" s="81">
        <v>0.25</v>
      </c>
      <c r="D115" s="185">
        <v>7</v>
      </c>
      <c r="E115" s="186">
        <v>1</v>
      </c>
      <c r="F115" s="185">
        <v>1</v>
      </c>
      <c r="G115" s="75" t="s">
        <v>123</v>
      </c>
    </row>
    <row r="116" spans="1:7" ht="15.75">
      <c r="A116" s="86">
        <v>115</v>
      </c>
      <c r="B116" s="193">
        <v>40923</v>
      </c>
      <c r="C116" s="92">
        <v>0.29166666666666669</v>
      </c>
      <c r="D116" s="185">
        <v>7</v>
      </c>
      <c r="E116" s="186">
        <v>6</v>
      </c>
      <c r="F116" s="186">
        <v>21</v>
      </c>
      <c r="G116" s="87" t="s">
        <v>250</v>
      </c>
    </row>
    <row r="117" spans="1:7" ht="15.75">
      <c r="A117" s="86">
        <v>116</v>
      </c>
      <c r="B117" s="193">
        <v>40924</v>
      </c>
      <c r="C117" s="81">
        <v>0.25</v>
      </c>
      <c r="D117" s="185">
        <v>1</v>
      </c>
      <c r="E117" s="186">
        <v>1</v>
      </c>
      <c r="F117" s="185">
        <v>1</v>
      </c>
      <c r="G117" s="75" t="s">
        <v>123</v>
      </c>
    </row>
    <row r="118" spans="1:7" ht="15.75">
      <c r="A118" s="86">
        <v>117</v>
      </c>
      <c r="B118" s="193">
        <v>40924</v>
      </c>
      <c r="C118" s="81">
        <v>0.66666666666666663</v>
      </c>
      <c r="D118" s="185">
        <v>1</v>
      </c>
      <c r="E118" s="186">
        <v>4</v>
      </c>
      <c r="F118" s="185">
        <v>2</v>
      </c>
      <c r="G118" s="71" t="s">
        <v>251</v>
      </c>
    </row>
    <row r="119" spans="1:7" ht="15.75">
      <c r="A119" s="86">
        <v>118</v>
      </c>
      <c r="B119" s="193">
        <v>40924</v>
      </c>
      <c r="C119" s="81">
        <v>0.69791666666666663</v>
      </c>
      <c r="D119" s="185">
        <v>1</v>
      </c>
      <c r="E119" s="186">
        <v>4</v>
      </c>
      <c r="F119" s="185">
        <v>2</v>
      </c>
      <c r="G119" s="71" t="s">
        <v>252</v>
      </c>
    </row>
    <row r="120" spans="1:7" ht="15.75">
      <c r="A120" s="86">
        <v>119</v>
      </c>
      <c r="B120" s="193">
        <v>40925</v>
      </c>
      <c r="C120" s="81">
        <v>0.25</v>
      </c>
      <c r="D120" s="185">
        <v>2</v>
      </c>
      <c r="E120" s="186">
        <v>1</v>
      </c>
      <c r="F120" s="185">
        <v>1</v>
      </c>
      <c r="G120" s="75" t="s">
        <v>123</v>
      </c>
    </row>
    <row r="121" spans="1:7" ht="15.75">
      <c r="A121" s="86">
        <v>120</v>
      </c>
      <c r="B121" s="193">
        <v>40925</v>
      </c>
      <c r="C121" s="92">
        <v>0.35416666666666669</v>
      </c>
      <c r="D121" s="185">
        <v>2</v>
      </c>
      <c r="E121" s="186">
        <v>5</v>
      </c>
      <c r="F121" s="186">
        <v>29</v>
      </c>
      <c r="G121" s="188" t="s">
        <v>584</v>
      </c>
    </row>
    <row r="122" spans="1:7" ht="15.75">
      <c r="A122" s="86">
        <v>121</v>
      </c>
      <c r="B122" s="193">
        <v>40925</v>
      </c>
      <c r="C122" s="92">
        <v>0.5</v>
      </c>
      <c r="D122" s="185">
        <v>2</v>
      </c>
      <c r="E122" s="186">
        <v>4</v>
      </c>
      <c r="F122" s="186">
        <v>30</v>
      </c>
      <c r="G122" s="71" t="s">
        <v>257</v>
      </c>
    </row>
    <row r="123" spans="1:7" ht="15.75">
      <c r="A123" s="86">
        <v>122</v>
      </c>
      <c r="B123" s="193">
        <v>40925</v>
      </c>
      <c r="C123" s="92">
        <v>0.65902777777777777</v>
      </c>
      <c r="D123" s="185">
        <v>2</v>
      </c>
      <c r="E123" s="186">
        <v>6</v>
      </c>
      <c r="F123" s="186">
        <v>8</v>
      </c>
      <c r="G123" s="75" t="s">
        <v>258</v>
      </c>
    </row>
    <row r="124" spans="1:7" ht="15.75">
      <c r="A124" s="86">
        <v>123</v>
      </c>
      <c r="B124" s="193">
        <v>40925</v>
      </c>
      <c r="C124" s="92">
        <v>0.58333333333333337</v>
      </c>
      <c r="D124" s="185">
        <v>2</v>
      </c>
      <c r="E124" s="186">
        <v>4</v>
      </c>
      <c r="F124" s="186">
        <v>2</v>
      </c>
      <c r="G124" s="71" t="s">
        <v>259</v>
      </c>
    </row>
    <row r="125" spans="1:7" ht="15.75">
      <c r="A125" s="86">
        <v>124</v>
      </c>
      <c r="B125" s="193">
        <v>40925</v>
      </c>
      <c r="C125" s="92">
        <v>0.75</v>
      </c>
      <c r="D125" s="185">
        <v>2</v>
      </c>
      <c r="E125" s="186">
        <v>10</v>
      </c>
      <c r="F125" s="185">
        <v>1</v>
      </c>
      <c r="G125" s="185" t="s">
        <v>578</v>
      </c>
    </row>
    <row r="126" spans="1:7" ht="15.75">
      <c r="A126" s="86">
        <v>125</v>
      </c>
      <c r="B126" s="193">
        <v>40926</v>
      </c>
      <c r="C126" s="81">
        <v>0.25</v>
      </c>
      <c r="D126" s="185">
        <v>3</v>
      </c>
      <c r="E126" s="186">
        <v>1</v>
      </c>
      <c r="F126" s="185">
        <v>1</v>
      </c>
      <c r="G126" s="75" t="s">
        <v>123</v>
      </c>
    </row>
    <row r="127" spans="1:7" ht="15.75">
      <c r="A127" s="86">
        <v>126</v>
      </c>
      <c r="B127" s="193">
        <v>40927</v>
      </c>
      <c r="C127" s="81">
        <v>0.25</v>
      </c>
      <c r="D127" s="185">
        <v>4</v>
      </c>
      <c r="E127" s="186">
        <v>1</v>
      </c>
      <c r="F127" s="185">
        <v>1</v>
      </c>
      <c r="G127" s="75" t="s">
        <v>123</v>
      </c>
    </row>
    <row r="128" spans="1:7" ht="15.75">
      <c r="A128" s="86">
        <v>127</v>
      </c>
      <c r="B128" s="193">
        <v>40927</v>
      </c>
      <c r="C128" s="92">
        <v>0.32708333333333334</v>
      </c>
      <c r="D128" s="185">
        <v>4</v>
      </c>
      <c r="E128" s="186">
        <v>6</v>
      </c>
      <c r="F128" s="186">
        <v>20</v>
      </c>
      <c r="G128" s="75" t="s">
        <v>262</v>
      </c>
    </row>
    <row r="129" spans="1:7" ht="15.75">
      <c r="A129" s="86">
        <v>128</v>
      </c>
      <c r="B129" s="193">
        <v>40927</v>
      </c>
      <c r="C129" s="92">
        <v>0.32708333333333334</v>
      </c>
      <c r="D129" s="185">
        <v>4</v>
      </c>
      <c r="E129" s="186">
        <v>7</v>
      </c>
      <c r="F129" s="186">
        <v>20</v>
      </c>
      <c r="G129" s="75" t="s">
        <v>263</v>
      </c>
    </row>
    <row r="130" spans="1:7" ht="15.75">
      <c r="A130" s="86">
        <v>129</v>
      </c>
      <c r="B130" s="193">
        <v>40928</v>
      </c>
      <c r="C130" s="81">
        <v>0.25</v>
      </c>
      <c r="D130" s="185">
        <v>5</v>
      </c>
      <c r="E130" s="186">
        <v>5</v>
      </c>
      <c r="F130" s="185">
        <v>11</v>
      </c>
      <c r="G130" s="75" t="s">
        <v>265</v>
      </c>
    </row>
    <row r="131" spans="1:7" ht="15.75">
      <c r="A131" s="86">
        <v>130</v>
      </c>
      <c r="B131" s="193">
        <v>40928</v>
      </c>
      <c r="C131" s="81">
        <v>0.25</v>
      </c>
      <c r="D131" s="185">
        <v>5</v>
      </c>
      <c r="E131" s="186">
        <v>1</v>
      </c>
      <c r="F131" s="185">
        <v>1</v>
      </c>
      <c r="G131" s="75" t="s">
        <v>123</v>
      </c>
    </row>
    <row r="132" spans="1:7" ht="15.75">
      <c r="A132" s="86">
        <v>131</v>
      </c>
      <c r="B132" s="193">
        <v>40928</v>
      </c>
      <c r="C132" s="92">
        <v>0.35416666666666669</v>
      </c>
      <c r="D132" s="185">
        <v>5</v>
      </c>
      <c r="E132" s="186">
        <v>3</v>
      </c>
      <c r="F132" s="186">
        <v>29</v>
      </c>
      <c r="G132" s="87" t="s">
        <v>266</v>
      </c>
    </row>
    <row r="133" spans="1:7" ht="15.75">
      <c r="A133" s="86">
        <v>132</v>
      </c>
      <c r="B133" s="193">
        <v>40928</v>
      </c>
      <c r="C133" s="92">
        <v>0.47222222222222227</v>
      </c>
      <c r="D133" s="185">
        <v>5</v>
      </c>
      <c r="E133" s="186">
        <v>6</v>
      </c>
      <c r="F133" s="186">
        <v>15</v>
      </c>
      <c r="G133" s="87" t="s">
        <v>268</v>
      </c>
    </row>
    <row r="134" spans="1:7" ht="15.75">
      <c r="A134" s="86">
        <v>133</v>
      </c>
      <c r="B134" s="193">
        <v>40928</v>
      </c>
      <c r="C134" s="92">
        <v>0.47222222222222227</v>
      </c>
      <c r="D134" s="185">
        <v>5</v>
      </c>
      <c r="E134" s="186">
        <v>7</v>
      </c>
      <c r="F134" s="186">
        <v>15</v>
      </c>
      <c r="G134" s="185" t="s">
        <v>580</v>
      </c>
    </row>
    <row r="135" spans="1:7" ht="15.75">
      <c r="A135" s="86">
        <v>134</v>
      </c>
      <c r="B135" s="193">
        <v>40928</v>
      </c>
      <c r="C135" s="92">
        <v>0.49305555555555558</v>
      </c>
      <c r="D135" s="185">
        <v>5</v>
      </c>
      <c r="E135" s="186">
        <v>6</v>
      </c>
      <c r="F135" s="186">
        <v>9</v>
      </c>
      <c r="G135" s="87" t="s">
        <v>268</v>
      </c>
    </row>
    <row r="136" spans="1:7" ht="15.75">
      <c r="A136" s="86">
        <v>135</v>
      </c>
      <c r="B136" s="193">
        <v>40928</v>
      </c>
      <c r="C136" s="92">
        <v>0.49305555555555558</v>
      </c>
      <c r="D136" s="185">
        <v>5</v>
      </c>
      <c r="E136" s="186">
        <v>7</v>
      </c>
      <c r="F136" s="186">
        <v>9</v>
      </c>
      <c r="G136" s="185" t="s">
        <v>580</v>
      </c>
    </row>
    <row r="137" spans="1:7" ht="15.75">
      <c r="A137" s="86">
        <v>136</v>
      </c>
      <c r="B137" s="193">
        <v>40928</v>
      </c>
      <c r="C137" s="92">
        <v>0.51388888888888895</v>
      </c>
      <c r="D137" s="185">
        <v>5</v>
      </c>
      <c r="E137" s="186">
        <v>6</v>
      </c>
      <c r="F137" s="186">
        <v>31</v>
      </c>
      <c r="G137" s="87" t="s">
        <v>268</v>
      </c>
    </row>
    <row r="138" spans="1:7" ht="15.75">
      <c r="A138" s="86">
        <v>137</v>
      </c>
      <c r="B138" s="193">
        <v>40928</v>
      </c>
      <c r="C138" s="92">
        <v>0.51388888888888895</v>
      </c>
      <c r="D138" s="185">
        <v>5</v>
      </c>
      <c r="E138" s="186">
        <v>7</v>
      </c>
      <c r="F138" s="186">
        <v>31</v>
      </c>
      <c r="G138" s="185" t="s">
        <v>580</v>
      </c>
    </row>
    <row r="139" spans="1:7" ht="15.75">
      <c r="A139" s="86">
        <v>138</v>
      </c>
      <c r="B139" s="193">
        <v>40929</v>
      </c>
      <c r="C139" s="81">
        <v>0.25</v>
      </c>
      <c r="D139" s="185">
        <v>6</v>
      </c>
      <c r="E139" s="186">
        <v>1</v>
      </c>
      <c r="F139" s="185">
        <v>1</v>
      </c>
      <c r="G139" s="75" t="s">
        <v>123</v>
      </c>
    </row>
    <row r="140" spans="1:7" ht="15.75">
      <c r="A140" s="86">
        <v>139</v>
      </c>
      <c r="B140" s="193">
        <v>40930</v>
      </c>
      <c r="C140" s="81">
        <v>0.25</v>
      </c>
      <c r="D140" s="185">
        <v>7</v>
      </c>
      <c r="E140" s="186">
        <v>1</v>
      </c>
      <c r="F140" s="185">
        <v>1</v>
      </c>
      <c r="G140" s="75" t="s">
        <v>123</v>
      </c>
    </row>
    <row r="141" spans="1:7" ht="15.75">
      <c r="A141" s="86">
        <v>140</v>
      </c>
      <c r="B141" s="193">
        <v>40930</v>
      </c>
      <c r="C141" s="92">
        <v>0.31111111111111112</v>
      </c>
      <c r="D141" s="185">
        <v>7</v>
      </c>
      <c r="E141" s="186">
        <v>6</v>
      </c>
      <c r="F141" s="186">
        <v>32</v>
      </c>
      <c r="G141" s="75" t="s">
        <v>272</v>
      </c>
    </row>
    <row r="142" spans="1:7" ht="15.75">
      <c r="A142" s="86">
        <v>141</v>
      </c>
      <c r="B142" s="193">
        <v>40930</v>
      </c>
      <c r="C142" s="92">
        <v>0.31111111111111112</v>
      </c>
      <c r="D142" s="185">
        <v>7</v>
      </c>
      <c r="E142" s="186">
        <v>7</v>
      </c>
      <c r="F142" s="186">
        <v>32</v>
      </c>
      <c r="G142" s="185" t="s">
        <v>579</v>
      </c>
    </row>
    <row r="143" spans="1:7" ht="15.75">
      <c r="A143" s="86">
        <v>142</v>
      </c>
      <c r="B143" s="193">
        <v>40931</v>
      </c>
      <c r="C143" s="81">
        <v>0.25</v>
      </c>
      <c r="D143" s="185">
        <v>1</v>
      </c>
      <c r="E143" s="186">
        <v>1</v>
      </c>
      <c r="F143" s="185">
        <v>1</v>
      </c>
      <c r="G143" s="75" t="s">
        <v>123</v>
      </c>
    </row>
    <row r="144" spans="1:7" ht="15.75">
      <c r="A144" s="86">
        <v>143</v>
      </c>
      <c r="B144" s="193">
        <v>40932</v>
      </c>
      <c r="C144" s="81">
        <v>0.25</v>
      </c>
      <c r="D144" s="185">
        <v>2</v>
      </c>
      <c r="E144" s="186">
        <v>1</v>
      </c>
      <c r="F144" s="185">
        <v>1</v>
      </c>
      <c r="G144" s="75" t="s">
        <v>123</v>
      </c>
    </row>
    <row r="145" spans="1:7" ht="15.75">
      <c r="A145" s="86">
        <v>144</v>
      </c>
      <c r="B145" s="193">
        <v>40933</v>
      </c>
      <c r="C145" s="81">
        <v>0.25</v>
      </c>
      <c r="D145" s="185">
        <v>3</v>
      </c>
      <c r="E145" s="186">
        <v>1</v>
      </c>
      <c r="F145" s="185">
        <v>1</v>
      </c>
      <c r="G145" s="75" t="s">
        <v>123</v>
      </c>
    </row>
    <row r="146" spans="1:7" ht="15.75">
      <c r="A146" s="86">
        <v>145</v>
      </c>
      <c r="B146" s="193">
        <v>40933</v>
      </c>
      <c r="C146" s="92">
        <v>0.33333333333333331</v>
      </c>
      <c r="D146" s="185">
        <v>3</v>
      </c>
      <c r="E146" s="186">
        <v>6</v>
      </c>
      <c r="F146" s="186">
        <v>24</v>
      </c>
      <c r="G146" s="87" t="s">
        <v>240</v>
      </c>
    </row>
    <row r="147" spans="1:7" ht="15.75">
      <c r="A147" s="86">
        <v>146</v>
      </c>
      <c r="B147" s="193">
        <v>40933</v>
      </c>
      <c r="C147" s="92">
        <v>0.33333333333333331</v>
      </c>
      <c r="D147" s="185">
        <v>3</v>
      </c>
      <c r="E147" s="186">
        <v>6</v>
      </c>
      <c r="F147" s="186">
        <v>6</v>
      </c>
      <c r="G147" s="87" t="s">
        <v>240</v>
      </c>
    </row>
    <row r="148" spans="1:7" ht="15.75">
      <c r="A148" s="86">
        <v>147</v>
      </c>
      <c r="B148" s="193">
        <v>40933</v>
      </c>
      <c r="C148" s="92">
        <v>0.33333333333333298</v>
      </c>
      <c r="D148" s="185">
        <v>3</v>
      </c>
      <c r="E148" s="186">
        <v>6</v>
      </c>
      <c r="F148" s="186">
        <v>25</v>
      </c>
      <c r="G148" s="87" t="s">
        <v>240</v>
      </c>
    </row>
    <row r="149" spans="1:7" ht="15.75">
      <c r="A149" s="86">
        <v>148</v>
      </c>
      <c r="B149" s="193">
        <v>40933</v>
      </c>
      <c r="C149" s="92">
        <v>0.33333333333333298</v>
      </c>
      <c r="D149" s="185">
        <v>3</v>
      </c>
      <c r="E149" s="186">
        <v>6</v>
      </c>
      <c r="F149" s="186">
        <v>17</v>
      </c>
      <c r="G149" s="87" t="s">
        <v>240</v>
      </c>
    </row>
    <row r="150" spans="1:7" ht="15.75">
      <c r="A150" s="86">
        <v>149</v>
      </c>
      <c r="B150" s="193">
        <v>40934</v>
      </c>
      <c r="C150" s="81">
        <v>0.25</v>
      </c>
      <c r="D150" s="185">
        <v>4</v>
      </c>
      <c r="E150" s="186">
        <v>1</v>
      </c>
      <c r="F150" s="185">
        <v>1</v>
      </c>
      <c r="G150" s="75" t="s">
        <v>123</v>
      </c>
    </row>
    <row r="151" spans="1:7" ht="15.75">
      <c r="A151" s="86">
        <v>150</v>
      </c>
      <c r="B151" s="193">
        <v>40934</v>
      </c>
      <c r="C151" s="92">
        <v>0.34722222222222227</v>
      </c>
      <c r="D151" s="185">
        <v>4</v>
      </c>
      <c r="E151" s="186">
        <v>6</v>
      </c>
      <c r="F151" s="186">
        <v>34</v>
      </c>
      <c r="G151" s="75" t="s">
        <v>244</v>
      </c>
    </row>
    <row r="152" spans="1:7" ht="15.75">
      <c r="A152" s="86">
        <v>151</v>
      </c>
      <c r="B152" s="193">
        <v>40934</v>
      </c>
      <c r="C152" s="92">
        <v>0.3125</v>
      </c>
      <c r="D152" s="185">
        <v>4</v>
      </c>
      <c r="E152" s="186">
        <v>7</v>
      </c>
      <c r="F152" s="186">
        <v>34</v>
      </c>
      <c r="G152" s="185" t="s">
        <v>579</v>
      </c>
    </row>
    <row r="153" spans="1:7" ht="15.75">
      <c r="A153" s="86">
        <v>152</v>
      </c>
      <c r="B153" s="193">
        <v>40935</v>
      </c>
      <c r="C153" s="81">
        <v>0.25</v>
      </c>
      <c r="D153" s="185">
        <v>5</v>
      </c>
      <c r="E153" s="186">
        <v>1</v>
      </c>
      <c r="F153" s="185">
        <v>1</v>
      </c>
      <c r="G153" s="75" t="s">
        <v>123</v>
      </c>
    </row>
    <row r="154" spans="1:7" ht="15.75">
      <c r="A154" s="86">
        <v>153</v>
      </c>
      <c r="B154" s="193">
        <v>40935</v>
      </c>
      <c r="C154" s="81">
        <v>0.41666666666666669</v>
      </c>
      <c r="D154" s="185">
        <v>5</v>
      </c>
      <c r="E154" s="186">
        <v>5</v>
      </c>
      <c r="F154" s="185">
        <v>11</v>
      </c>
      <c r="G154" s="75" t="s">
        <v>275</v>
      </c>
    </row>
    <row r="155" spans="1:7" ht="15.75">
      <c r="A155" s="86">
        <v>154</v>
      </c>
      <c r="B155" s="193">
        <v>40935</v>
      </c>
      <c r="C155" s="81">
        <v>0.54166666666666663</v>
      </c>
      <c r="D155" s="185">
        <v>5</v>
      </c>
      <c r="E155" s="186">
        <v>5</v>
      </c>
      <c r="F155" s="185">
        <v>2</v>
      </c>
      <c r="G155" s="75" t="s">
        <v>275</v>
      </c>
    </row>
    <row r="156" spans="1:7" ht="15.75">
      <c r="A156" s="86">
        <v>155</v>
      </c>
      <c r="B156" s="193">
        <v>40935</v>
      </c>
      <c r="C156" s="81">
        <v>0.70833333333333337</v>
      </c>
      <c r="D156" s="185">
        <v>5</v>
      </c>
      <c r="E156" s="186">
        <v>5</v>
      </c>
      <c r="F156" s="185">
        <v>11</v>
      </c>
      <c r="G156" s="75" t="s">
        <v>276</v>
      </c>
    </row>
    <row r="157" spans="1:7" ht="15.75">
      <c r="A157" s="86">
        <v>156</v>
      </c>
      <c r="B157" s="193">
        <v>40936</v>
      </c>
      <c r="C157" s="92">
        <v>0.25</v>
      </c>
      <c r="D157" s="185">
        <v>6</v>
      </c>
      <c r="E157" s="186">
        <v>6</v>
      </c>
      <c r="F157" s="186">
        <v>10</v>
      </c>
      <c r="G157" s="87" t="s">
        <v>277</v>
      </c>
    </row>
    <row r="158" spans="1:7" ht="15.75">
      <c r="A158" s="86">
        <v>157</v>
      </c>
      <c r="B158" s="193">
        <v>40936</v>
      </c>
      <c r="C158" s="92">
        <v>0.25</v>
      </c>
      <c r="D158" s="185">
        <v>6</v>
      </c>
      <c r="E158" s="186">
        <v>7</v>
      </c>
      <c r="F158" s="186">
        <v>10</v>
      </c>
      <c r="G158" s="75" t="s">
        <v>223</v>
      </c>
    </row>
    <row r="159" spans="1:7" ht="15.75">
      <c r="A159" s="86">
        <v>158</v>
      </c>
      <c r="B159" s="193">
        <v>40936</v>
      </c>
      <c r="C159" s="92">
        <v>0.25</v>
      </c>
      <c r="D159" s="185">
        <v>6</v>
      </c>
      <c r="E159" s="186">
        <v>1</v>
      </c>
      <c r="F159" s="185">
        <v>1</v>
      </c>
      <c r="G159" s="75" t="s">
        <v>123</v>
      </c>
    </row>
    <row r="160" spans="1:7" ht="15.75">
      <c r="A160" s="86">
        <v>159</v>
      </c>
      <c r="B160" s="193">
        <v>40936</v>
      </c>
      <c r="C160" s="92">
        <v>0.25</v>
      </c>
      <c r="D160" s="185">
        <v>6</v>
      </c>
      <c r="E160" s="186">
        <v>6</v>
      </c>
      <c r="F160" s="186">
        <v>10</v>
      </c>
      <c r="G160" s="87" t="s">
        <v>277</v>
      </c>
    </row>
    <row r="161" spans="1:7" ht="15.75">
      <c r="A161" s="86">
        <v>160</v>
      </c>
      <c r="B161" s="193">
        <v>40936</v>
      </c>
      <c r="C161" s="92">
        <v>0.25</v>
      </c>
      <c r="D161" s="185">
        <v>6</v>
      </c>
      <c r="E161" s="186">
        <v>7</v>
      </c>
      <c r="F161" s="186">
        <v>27</v>
      </c>
      <c r="G161" s="75" t="s">
        <v>223</v>
      </c>
    </row>
    <row r="162" spans="1:7" ht="15.75">
      <c r="A162" s="86">
        <v>161</v>
      </c>
      <c r="B162" s="193">
        <v>40937</v>
      </c>
      <c r="C162" s="81">
        <v>0.25</v>
      </c>
      <c r="D162" s="185">
        <v>7</v>
      </c>
      <c r="E162" s="186">
        <v>1</v>
      </c>
      <c r="F162" s="185">
        <v>1</v>
      </c>
      <c r="G162" s="75" t="s">
        <v>123</v>
      </c>
    </row>
    <row r="163" spans="1:7" ht="15.75">
      <c r="A163" s="86">
        <v>162</v>
      </c>
      <c r="B163" s="193">
        <v>40937</v>
      </c>
      <c r="C163" s="81">
        <v>0.25</v>
      </c>
      <c r="D163" s="185">
        <v>7</v>
      </c>
      <c r="E163" s="186">
        <v>6</v>
      </c>
      <c r="F163" s="186">
        <v>27</v>
      </c>
      <c r="G163" s="75" t="s">
        <v>279</v>
      </c>
    </row>
    <row r="164" spans="1:7" ht="15.75">
      <c r="A164" s="86">
        <v>163</v>
      </c>
      <c r="B164" s="193">
        <v>40937</v>
      </c>
      <c r="C164" s="92">
        <v>0.27083333333333331</v>
      </c>
      <c r="D164" s="185">
        <v>7</v>
      </c>
      <c r="E164" s="186">
        <v>7</v>
      </c>
      <c r="F164" s="186">
        <v>27</v>
      </c>
      <c r="G164" s="185" t="s">
        <v>579</v>
      </c>
    </row>
    <row r="165" spans="1:7" ht="15.75">
      <c r="A165" s="86">
        <v>164</v>
      </c>
      <c r="B165" s="193">
        <v>40937</v>
      </c>
      <c r="C165" s="92">
        <v>0.5</v>
      </c>
      <c r="D165" s="185">
        <v>7</v>
      </c>
      <c r="E165" s="186">
        <v>5</v>
      </c>
      <c r="F165" s="185">
        <v>11</v>
      </c>
      <c r="G165" s="75" t="s">
        <v>275</v>
      </c>
    </row>
    <row r="166" spans="1:7" ht="15.75">
      <c r="A166" s="86">
        <v>165</v>
      </c>
      <c r="B166" s="193">
        <v>40937</v>
      </c>
      <c r="C166" s="92">
        <v>0.6875</v>
      </c>
      <c r="D166" s="185">
        <v>7</v>
      </c>
      <c r="E166" s="186">
        <v>10</v>
      </c>
      <c r="F166" s="185">
        <v>1</v>
      </c>
      <c r="G166" s="186" t="s">
        <v>578</v>
      </c>
    </row>
    <row r="167" spans="1:7" ht="15.75">
      <c r="A167" s="86">
        <v>166</v>
      </c>
      <c r="B167" s="193">
        <v>40937</v>
      </c>
      <c r="C167" s="92">
        <v>0.72916666666666663</v>
      </c>
      <c r="D167" s="185">
        <v>7</v>
      </c>
      <c r="E167" s="186">
        <v>6</v>
      </c>
      <c r="F167" s="186">
        <v>6</v>
      </c>
      <c r="G167" s="87" t="s">
        <v>240</v>
      </c>
    </row>
    <row r="168" spans="1:7" ht="15.75">
      <c r="A168" s="86">
        <v>167</v>
      </c>
      <c r="B168" s="193">
        <v>40938</v>
      </c>
      <c r="C168" s="81">
        <v>0.25</v>
      </c>
      <c r="D168" s="185">
        <v>1</v>
      </c>
      <c r="E168" s="186">
        <v>1</v>
      </c>
      <c r="F168" s="185">
        <v>1</v>
      </c>
      <c r="G168" s="75" t="s">
        <v>123</v>
      </c>
    </row>
    <row r="169" spans="1:7" ht="15.75">
      <c r="A169" s="86">
        <v>168</v>
      </c>
      <c r="B169" s="193">
        <v>40938</v>
      </c>
      <c r="C169" s="92">
        <v>0.28472222222222221</v>
      </c>
      <c r="D169" s="185">
        <v>1</v>
      </c>
      <c r="E169" s="186">
        <v>6</v>
      </c>
      <c r="F169" s="186">
        <v>9</v>
      </c>
      <c r="G169" s="75" t="s">
        <v>280</v>
      </c>
    </row>
    <row r="170" spans="1:7" ht="15.75">
      <c r="A170" s="86">
        <v>169</v>
      </c>
      <c r="B170" s="193">
        <v>40938</v>
      </c>
      <c r="C170" s="92">
        <v>0.28541666666666665</v>
      </c>
      <c r="D170" s="185">
        <v>1</v>
      </c>
      <c r="E170" s="186">
        <v>7</v>
      </c>
      <c r="F170" s="186">
        <v>9</v>
      </c>
      <c r="G170" s="75" t="s">
        <v>223</v>
      </c>
    </row>
    <row r="171" spans="1:7" ht="15.75">
      <c r="A171" s="86">
        <v>170</v>
      </c>
      <c r="B171" s="193">
        <v>40938</v>
      </c>
      <c r="C171" s="81">
        <v>0.39583333333333331</v>
      </c>
      <c r="D171" s="185">
        <v>1</v>
      </c>
      <c r="E171" s="186">
        <v>4</v>
      </c>
      <c r="F171" s="186">
        <v>10</v>
      </c>
      <c r="G171" s="75" t="s">
        <v>281</v>
      </c>
    </row>
    <row r="172" spans="1:7" ht="15.75">
      <c r="A172" s="86">
        <v>171</v>
      </c>
      <c r="B172" s="193">
        <v>40938</v>
      </c>
      <c r="C172" s="81">
        <v>0.75</v>
      </c>
      <c r="D172" s="185">
        <v>1</v>
      </c>
      <c r="E172" s="186">
        <v>4</v>
      </c>
      <c r="F172" s="185">
        <v>19</v>
      </c>
      <c r="G172" s="185" t="s">
        <v>585</v>
      </c>
    </row>
    <row r="173" spans="1:7" ht="15.75">
      <c r="A173" s="86">
        <v>172</v>
      </c>
      <c r="B173" s="193">
        <v>40939</v>
      </c>
      <c r="C173" s="81">
        <v>0.83333333333333337</v>
      </c>
      <c r="D173" s="185">
        <v>2</v>
      </c>
      <c r="E173" s="186">
        <v>4</v>
      </c>
      <c r="F173" s="185">
        <v>11</v>
      </c>
      <c r="G173" s="185" t="s">
        <v>586</v>
      </c>
    </row>
    <row r="174" spans="1:7" ht="15.75">
      <c r="A174" s="86">
        <v>173</v>
      </c>
      <c r="B174" s="193">
        <v>40939</v>
      </c>
      <c r="C174" s="81">
        <v>0.25</v>
      </c>
      <c r="D174" s="185">
        <v>2</v>
      </c>
      <c r="E174" s="186">
        <v>1</v>
      </c>
      <c r="F174" s="185">
        <v>1</v>
      </c>
      <c r="G174" s="75" t="s">
        <v>123</v>
      </c>
    </row>
    <row r="175" spans="1:7" ht="15.75">
      <c r="A175" s="86">
        <v>174</v>
      </c>
      <c r="B175" s="193">
        <v>40939</v>
      </c>
      <c r="C175" s="81">
        <v>0.32291666666666669</v>
      </c>
      <c r="D175" s="185">
        <v>2</v>
      </c>
      <c r="E175" s="186">
        <v>4</v>
      </c>
      <c r="F175" s="185">
        <v>2</v>
      </c>
      <c r="G175" s="185">
        <v>2</v>
      </c>
    </row>
    <row r="176" spans="1:7" ht="15.75">
      <c r="A176" s="86">
        <v>175</v>
      </c>
      <c r="B176" s="193">
        <v>40939</v>
      </c>
      <c r="C176" s="92">
        <v>0.3125</v>
      </c>
      <c r="D176" s="185">
        <v>2</v>
      </c>
      <c r="E176" s="186">
        <v>6</v>
      </c>
      <c r="F176" s="186">
        <v>9</v>
      </c>
      <c r="G176" s="75" t="s">
        <v>284</v>
      </c>
    </row>
    <row r="177" spans="1:7" ht="15.75">
      <c r="A177" s="86">
        <v>176</v>
      </c>
      <c r="B177" s="193">
        <v>40939</v>
      </c>
      <c r="C177" s="92">
        <v>0.3125</v>
      </c>
      <c r="D177" s="185">
        <v>2</v>
      </c>
      <c r="E177" s="186">
        <v>7</v>
      </c>
      <c r="F177" s="186">
        <v>9</v>
      </c>
      <c r="G177" s="75" t="s">
        <v>223</v>
      </c>
    </row>
    <row r="178" spans="1:7" ht="15.75">
      <c r="A178" s="86">
        <v>177</v>
      </c>
      <c r="B178" s="193">
        <v>40939</v>
      </c>
      <c r="C178" s="92">
        <v>0.3125</v>
      </c>
      <c r="D178" s="185">
        <v>2</v>
      </c>
      <c r="E178" s="186">
        <v>7</v>
      </c>
      <c r="F178" s="186">
        <v>9</v>
      </c>
      <c r="G178" s="185" t="s">
        <v>575</v>
      </c>
    </row>
    <row r="179" spans="1:7" ht="15.75">
      <c r="A179" s="86">
        <v>178</v>
      </c>
      <c r="B179" s="193">
        <v>40939</v>
      </c>
      <c r="C179" s="92">
        <v>0.33611111111111108</v>
      </c>
      <c r="D179" s="185">
        <v>2</v>
      </c>
      <c r="E179" s="186">
        <v>6</v>
      </c>
      <c r="F179" s="186">
        <v>34</v>
      </c>
      <c r="G179" s="75" t="s">
        <v>285</v>
      </c>
    </row>
    <row r="180" spans="1:7" ht="15.75">
      <c r="A180" s="86">
        <v>179</v>
      </c>
      <c r="B180" s="193">
        <v>40939</v>
      </c>
      <c r="C180" s="92">
        <v>0.33611111111111108</v>
      </c>
      <c r="D180" s="185">
        <v>2</v>
      </c>
      <c r="E180" s="186">
        <v>7</v>
      </c>
      <c r="F180" s="186">
        <v>34</v>
      </c>
      <c r="G180" s="185" t="s">
        <v>579</v>
      </c>
    </row>
    <row r="181" spans="1:7" ht="15.75">
      <c r="A181" s="86">
        <v>180</v>
      </c>
      <c r="B181" s="193">
        <v>40939</v>
      </c>
      <c r="C181" s="92">
        <v>0.375</v>
      </c>
      <c r="D181" s="185">
        <v>2</v>
      </c>
      <c r="E181" s="186">
        <v>5</v>
      </c>
      <c r="F181" s="185">
        <v>11</v>
      </c>
      <c r="G181" s="75" t="s">
        <v>275</v>
      </c>
    </row>
    <row r="182" spans="1:7" ht="15.75">
      <c r="A182" s="86">
        <v>181</v>
      </c>
      <c r="B182" s="193">
        <v>40939</v>
      </c>
      <c r="C182" s="92">
        <v>0.66666666666666663</v>
      </c>
      <c r="D182" s="185">
        <v>2</v>
      </c>
      <c r="E182" s="186">
        <v>4</v>
      </c>
      <c r="F182" s="185">
        <v>2</v>
      </c>
      <c r="G182" s="75" t="s">
        <v>286</v>
      </c>
    </row>
    <row r="183" spans="1:7" ht="15.75">
      <c r="A183" s="86">
        <v>182</v>
      </c>
      <c r="B183" s="193">
        <v>40939</v>
      </c>
      <c r="C183" s="92">
        <v>0.375</v>
      </c>
      <c r="D183" s="185">
        <v>2</v>
      </c>
      <c r="E183" s="186">
        <v>7</v>
      </c>
      <c r="F183" s="186">
        <v>1</v>
      </c>
      <c r="G183" s="95" t="s">
        <v>287</v>
      </c>
    </row>
    <row r="184" spans="1:7" ht="15.75">
      <c r="A184" s="86">
        <v>183</v>
      </c>
      <c r="B184" s="193">
        <v>40939</v>
      </c>
      <c r="C184" s="92">
        <v>0.375</v>
      </c>
      <c r="D184" s="185">
        <v>2</v>
      </c>
      <c r="E184" s="186">
        <v>6</v>
      </c>
      <c r="F184" s="186">
        <v>33</v>
      </c>
      <c r="G184" s="189" t="s">
        <v>587</v>
      </c>
    </row>
    <row r="185" spans="1:7" ht="15.75">
      <c r="A185" s="86">
        <v>184</v>
      </c>
      <c r="B185" s="193">
        <v>40939</v>
      </c>
      <c r="C185" s="92">
        <v>0.375</v>
      </c>
      <c r="D185" s="185">
        <v>2</v>
      </c>
      <c r="E185" s="186">
        <v>6</v>
      </c>
      <c r="F185" s="186">
        <v>35</v>
      </c>
      <c r="G185" s="95" t="s">
        <v>291</v>
      </c>
    </row>
  </sheetData>
  <conditionalFormatting sqref="G2:G185">
    <cfRule type="expression" dxfId="10" priority="3" stopIfTrue="1">
      <formula>"spuldz"</formula>
    </cfRule>
  </conditionalFormatting>
  <conditionalFormatting sqref="D2:D185">
    <cfRule type="cellIs" dxfId="9" priority="1" stopIfTrue="1" operator="equal">
      <formula>7</formula>
    </cfRule>
    <cfRule type="cellIs" dxfId="8" priority="2" stopIfTrue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variants</vt:lpstr>
      <vt:lpstr>1</vt:lpstr>
      <vt:lpstr>2</vt:lpstr>
      <vt:lpstr>3</vt:lpstr>
      <vt:lpstr>4</vt:lpstr>
      <vt:lpstr>5</vt:lpstr>
      <vt:lpstr>6</vt:lpstr>
      <vt:lpstr>7</vt:lpstr>
      <vt:lpstr>Sheet1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</dc:creator>
  <cp:lastModifiedBy>Teodors Šmits</cp:lastModifiedBy>
  <dcterms:created xsi:type="dcterms:W3CDTF">2026-03-20T06:36:56Z</dcterms:created>
  <dcterms:modified xsi:type="dcterms:W3CDTF">2026-06-17T16:44:07Z</dcterms:modified>
</cp:coreProperties>
</file>