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Tehnikuma darbi\Programmēšana un datu bāzes\db darbi\"/>
    </mc:Choice>
  </mc:AlternateContent>
  <xr:revisionPtr revIDLastSave="0" documentId="13_ncr:1_{398E06C1-08A5-4F4D-8408-3B91FED49553}" xr6:coauthVersionLast="47" xr6:coauthVersionMax="47" xr10:uidLastSave="{00000000-0000-0000-0000-000000000000}"/>
  <bookViews>
    <workbookView xWindow="-108" yWindow="-108" windowWidth="23256" windowHeight="12456" xr2:uid="{A0954CDE-7B64-4C94-B0C4-2C7EE946025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1" l="1"/>
  <c r="S71" i="1" s="1"/>
  <c r="P71" i="1"/>
  <c r="O71" i="1"/>
  <c r="N71" i="1"/>
  <c r="M71" i="1"/>
  <c r="I71" i="1"/>
  <c r="B71" i="1"/>
  <c r="M70" i="1"/>
  <c r="I70" i="1"/>
  <c r="B70" i="1"/>
  <c r="M69" i="1"/>
  <c r="I69" i="1"/>
  <c r="B69" i="1"/>
  <c r="Q68" i="1"/>
  <c r="S68" i="1" s="1"/>
  <c r="P68" i="1"/>
  <c r="O68" i="1"/>
  <c r="N68" i="1"/>
  <c r="M68" i="1"/>
  <c r="I68" i="1"/>
  <c r="B68" i="1"/>
  <c r="Q67" i="1"/>
  <c r="S67" i="1" s="1"/>
  <c r="P67" i="1"/>
  <c r="O67" i="1"/>
  <c r="N67" i="1"/>
  <c r="M67" i="1"/>
  <c r="I67" i="1"/>
  <c r="B67" i="1"/>
  <c r="Q66" i="1"/>
  <c r="S66" i="1" s="1"/>
  <c r="P66" i="1"/>
  <c r="O66" i="1"/>
  <c r="N66" i="1"/>
  <c r="M66" i="1"/>
  <c r="I66" i="1"/>
  <c r="B66" i="1"/>
  <c r="Q65" i="1"/>
  <c r="S65" i="1" s="1"/>
  <c r="P65" i="1"/>
  <c r="O65" i="1"/>
  <c r="N65" i="1"/>
  <c r="M65" i="1"/>
  <c r="I65" i="1"/>
  <c r="B65" i="1"/>
  <c r="S64" i="1"/>
  <c r="M64" i="1"/>
  <c r="I64" i="1"/>
  <c r="B64" i="1"/>
  <c r="M63" i="1"/>
  <c r="I63" i="1"/>
  <c r="B63" i="1"/>
  <c r="M62" i="1"/>
  <c r="I62" i="1"/>
  <c r="B62" i="1"/>
  <c r="M61" i="1"/>
  <c r="I61" i="1"/>
  <c r="B61" i="1"/>
  <c r="M60" i="1"/>
  <c r="I60" i="1"/>
  <c r="B60" i="1"/>
  <c r="M59" i="1"/>
  <c r="I59" i="1"/>
  <c r="B59" i="1"/>
  <c r="M58" i="1"/>
  <c r="I58" i="1"/>
  <c r="B58" i="1"/>
  <c r="Q57" i="1"/>
  <c r="S57" i="1" s="1"/>
  <c r="P57" i="1"/>
  <c r="O57" i="1"/>
  <c r="N57" i="1"/>
  <c r="M57" i="1"/>
  <c r="I57" i="1"/>
  <c r="B57" i="1"/>
  <c r="S56" i="1"/>
  <c r="M56" i="1"/>
  <c r="I56" i="1"/>
  <c r="B56" i="1"/>
  <c r="M55" i="1"/>
  <c r="I55" i="1"/>
  <c r="B55" i="1"/>
  <c r="M54" i="1"/>
  <c r="I54" i="1"/>
  <c r="B54" i="1"/>
  <c r="Q53" i="1"/>
  <c r="S53" i="1" s="1"/>
  <c r="P53" i="1"/>
  <c r="O53" i="1"/>
  <c r="N53" i="1"/>
  <c r="M53" i="1"/>
  <c r="I53" i="1"/>
  <c r="B53" i="1"/>
  <c r="M52" i="1"/>
  <c r="I52" i="1"/>
  <c r="B52" i="1"/>
  <c r="Q51" i="1"/>
  <c r="S51" i="1" s="1"/>
  <c r="P51" i="1"/>
  <c r="O51" i="1"/>
  <c r="N51" i="1"/>
  <c r="M51" i="1"/>
  <c r="I51" i="1"/>
  <c r="B51" i="1"/>
  <c r="S50" i="1"/>
  <c r="M50" i="1"/>
  <c r="I50" i="1"/>
  <c r="B50" i="1"/>
  <c r="Q49" i="1"/>
  <c r="S49" i="1" s="1"/>
  <c r="P49" i="1"/>
  <c r="O49" i="1"/>
  <c r="N49" i="1"/>
  <c r="M49" i="1"/>
  <c r="I49" i="1"/>
  <c r="B49" i="1"/>
  <c r="S48" i="1"/>
  <c r="Q48" i="1"/>
  <c r="P48" i="1"/>
  <c r="O48" i="1"/>
  <c r="N48" i="1"/>
  <c r="M48" i="1"/>
  <c r="I48" i="1"/>
  <c r="B48" i="1"/>
  <c r="S47" i="1"/>
  <c r="M47" i="1"/>
  <c r="I47" i="1"/>
  <c r="B47" i="1"/>
  <c r="S46" i="1"/>
  <c r="M46" i="1"/>
  <c r="I46" i="1"/>
  <c r="B46" i="1"/>
  <c r="S45" i="1"/>
  <c r="M45" i="1"/>
  <c r="I45" i="1"/>
  <c r="B45" i="1"/>
  <c r="M44" i="1"/>
  <c r="I44" i="1"/>
  <c r="B44" i="1"/>
  <c r="S43" i="1"/>
  <c r="M43" i="1"/>
  <c r="I43" i="1"/>
  <c r="B43" i="1"/>
  <c r="M42" i="1"/>
  <c r="I42" i="1"/>
  <c r="B42" i="1"/>
  <c r="M41" i="1"/>
  <c r="I41" i="1"/>
  <c r="B41" i="1"/>
  <c r="M40" i="1"/>
  <c r="I40" i="1"/>
  <c r="B40" i="1"/>
  <c r="M39" i="1"/>
  <c r="I39" i="1"/>
  <c r="B39" i="1"/>
  <c r="M38" i="1"/>
  <c r="I38" i="1"/>
  <c r="B38" i="1"/>
  <c r="Q37" i="1"/>
  <c r="S37" i="1" s="1"/>
  <c r="P37" i="1"/>
  <c r="O37" i="1"/>
  <c r="N37" i="1"/>
  <c r="M37" i="1"/>
  <c r="I37" i="1"/>
  <c r="B37" i="1"/>
  <c r="M36" i="1"/>
  <c r="I36" i="1"/>
  <c r="B36" i="1"/>
  <c r="M35" i="1"/>
  <c r="I35" i="1"/>
  <c r="B35" i="1"/>
  <c r="M34" i="1"/>
  <c r="I34" i="1"/>
  <c r="B34" i="1"/>
  <c r="M33" i="1"/>
  <c r="I33" i="1"/>
  <c r="B33" i="1"/>
  <c r="M32" i="1"/>
  <c r="I32" i="1"/>
  <c r="B32" i="1"/>
  <c r="M31" i="1"/>
  <c r="I31" i="1"/>
  <c r="B31" i="1"/>
  <c r="Q30" i="1"/>
  <c r="S30" i="1" s="1"/>
  <c r="P30" i="1"/>
  <c r="O30" i="1"/>
  <c r="N30" i="1"/>
  <c r="M30" i="1"/>
  <c r="I30" i="1"/>
  <c r="B30" i="1"/>
  <c r="Q29" i="1"/>
  <c r="S29" i="1" s="1"/>
  <c r="P29" i="1"/>
  <c r="O29" i="1"/>
  <c r="N29" i="1"/>
  <c r="M29" i="1"/>
  <c r="I29" i="1"/>
  <c r="B29" i="1"/>
</calcChain>
</file>

<file path=xl/sharedStrings.xml><?xml version="1.0" encoding="utf-8"?>
<sst xmlns="http://schemas.openxmlformats.org/spreadsheetml/2006/main" count="282" uniqueCount="137">
  <si>
    <t>id</t>
  </si>
  <si>
    <t>int (10)</t>
  </si>
  <si>
    <t>Unikālais numurs</t>
  </si>
  <si>
    <t>varchar(50)</t>
  </si>
  <si>
    <t>Darbinieka vārds</t>
  </si>
  <si>
    <t>int(10)</t>
  </si>
  <si>
    <t>Unikāls numurs</t>
  </si>
  <si>
    <t>worker_name</t>
  </si>
  <si>
    <t>work_name</t>
  </si>
  <si>
    <t>Darba nosaukums</t>
  </si>
  <si>
    <t>work_type</t>
  </si>
  <si>
    <t>varchar(20)</t>
  </si>
  <si>
    <t>work_problem</t>
  </si>
  <si>
    <t>Darba kļūdas apraksts</t>
  </si>
  <si>
    <t>varchar(150)</t>
  </si>
  <si>
    <t>work_nr</t>
  </si>
  <si>
    <t>decimal(5,2)</t>
  </si>
  <si>
    <t>Darba numurs</t>
  </si>
  <si>
    <t>follow_nr</t>
  </si>
  <si>
    <t>Apsekojuma numurs</t>
  </si>
  <si>
    <t>varchar(10)</t>
  </si>
  <si>
    <t>Darba vietas nosaukums</t>
  </si>
  <si>
    <t>Daudzums</t>
  </si>
  <si>
    <t>work_place</t>
  </si>
  <si>
    <t>work</t>
  </si>
  <si>
    <t>worker</t>
  </si>
  <si>
    <t>amount</t>
  </si>
  <si>
    <t>unit</t>
  </si>
  <si>
    <t>int(50)</t>
  </si>
  <si>
    <t>Mērvienības norādes skaitlis</t>
  </si>
  <si>
    <t>measurement</t>
  </si>
  <si>
    <t>Mērvienības nosaukums</t>
  </si>
  <si>
    <t>funds_info</t>
  </si>
  <si>
    <t>price</t>
  </si>
  <si>
    <t>Cena par darbu</t>
  </si>
  <si>
    <t>decimal(20,0)</t>
  </si>
  <si>
    <t>Daudzums cik nepieciešams</t>
  </si>
  <si>
    <t>sum</t>
  </si>
  <si>
    <t>Kopējā summa</t>
  </si>
  <si>
    <t>date</t>
  </si>
  <si>
    <t>week_day</t>
  </si>
  <si>
    <t>Nedēļas diena</t>
  </si>
  <si>
    <t>Datums</t>
  </si>
  <si>
    <t>Datums katrai dienai</t>
  </si>
  <si>
    <t>time</t>
  </si>
  <si>
    <t>Stundas laiki</t>
  </si>
  <si>
    <t>start_time</t>
  </si>
  <si>
    <t>Sākuma laiks</t>
  </si>
  <si>
    <t>end_time</t>
  </si>
  <si>
    <t>Beigu laiks</t>
  </si>
  <si>
    <t>DATETIME</t>
  </si>
  <si>
    <t>TIME</t>
  </si>
  <si>
    <t>tinyint(7)</t>
  </si>
  <si>
    <t>DATE</t>
  </si>
  <si>
    <t>No</t>
  </si>
  <si>
    <t>Darba tips</t>
  </si>
  <si>
    <t>Vieta</t>
  </si>
  <si>
    <t>Kļūdas apraksts</t>
  </si>
  <si>
    <t>Apsekojuma NR/daudzums</t>
  </si>
  <si>
    <t>Līdz</t>
  </si>
  <si>
    <t>Darba veicējs</t>
  </si>
  <si>
    <t>Km</t>
  </si>
  <si>
    <t>stundas</t>
  </si>
  <si>
    <t>Darba nr</t>
  </si>
  <si>
    <t>merv</t>
  </si>
  <si>
    <t>cena</t>
  </si>
  <si>
    <t>Kopā</t>
  </si>
  <si>
    <t>Apgaita</t>
  </si>
  <si>
    <t>Jelgava</t>
  </si>
  <si>
    <t>Maršruta apsekošana</t>
  </si>
  <si>
    <t>2012.01.01-01</t>
  </si>
  <si>
    <t>U. Grunde-Zeiferts</t>
  </si>
  <si>
    <t>2012.01.02-01</t>
  </si>
  <si>
    <t>Sapulce</t>
  </si>
  <si>
    <t>ME</t>
  </si>
  <si>
    <t>Ražošanas sapulce</t>
  </si>
  <si>
    <t>Būvniecība</t>
  </si>
  <si>
    <t>Raiņa-Pasta</t>
  </si>
  <si>
    <t>Signālgalvu uzstādīšana</t>
  </si>
  <si>
    <t>Ē. Aukmanis</t>
  </si>
  <si>
    <t>Signālgalvu pievienošana</t>
  </si>
  <si>
    <t>Info</t>
  </si>
  <si>
    <t>Nenodoto signālgalvu sanešana Mazā noliktavā</t>
  </si>
  <si>
    <t>2012.01.03-01</t>
  </si>
  <si>
    <t>U.Grunde-Zeiferts</t>
  </si>
  <si>
    <r>
      <t>Donatas</t>
    </r>
    <r>
      <rPr>
        <sz val="12"/>
        <rFont val="Times New Roman"/>
        <family val="1"/>
        <charset val="186"/>
      </rPr>
      <t xml:space="preserve"> interesējas par Stacijas MINI luksoforu</t>
    </r>
  </si>
  <si>
    <t>Dokmentacija</t>
  </si>
  <si>
    <t>Skaitītāju rādījumi, P/S žurnāls</t>
  </si>
  <si>
    <t>P/S</t>
  </si>
  <si>
    <t>Rēķinu ievešana P/S</t>
  </si>
  <si>
    <t>Izsaukums</t>
  </si>
  <si>
    <t>Rīgas-Izstādes</t>
  </si>
  <si>
    <r>
      <t xml:space="preserve">Kļūda </t>
    </r>
    <r>
      <rPr>
        <b/>
        <sz val="12"/>
        <rFont val="Times New Roman"/>
        <family val="1"/>
        <charset val="186"/>
      </rPr>
      <t>GEP</t>
    </r>
  </si>
  <si>
    <t>2012.01.03-02</t>
  </si>
  <si>
    <t>Izsaukums luksofora objektā</t>
  </si>
  <si>
    <t>gab.</t>
  </si>
  <si>
    <r>
      <t>Māris Mielavs</t>
    </r>
    <r>
      <rPr>
        <sz val="12"/>
        <rFont val="Times New Roman"/>
        <family val="1"/>
        <charset val="186"/>
      </rPr>
      <t xml:space="preserve"> par meteostaciju uzturēšanu</t>
    </r>
  </si>
  <si>
    <t>Dobeles-Brieža</t>
  </si>
  <si>
    <r>
      <t xml:space="preserve">Andrejs Bobikins </t>
    </r>
    <r>
      <rPr>
        <sz val="12"/>
        <rFont val="Times New Roman"/>
        <family val="1"/>
        <charset val="186"/>
      </rPr>
      <t>liek pārbaudīt skaitītāja rādījumus</t>
    </r>
  </si>
  <si>
    <t>2012.01.03-03</t>
  </si>
  <si>
    <t>Raiņa-Sarmas</t>
  </si>
  <si>
    <t>2012.01.03-04</t>
  </si>
  <si>
    <t>Raiņa-Mātera</t>
  </si>
  <si>
    <t>GP1G1</t>
  </si>
  <si>
    <t>2012.01.03-05</t>
  </si>
  <si>
    <t>Apkope</t>
  </si>
  <si>
    <t>Vadības plates ZKS tipa drošinātāja nomaiņa</t>
  </si>
  <si>
    <t>Bojājuma noteikšana</t>
  </si>
  <si>
    <t>Trūkst balsta vāks</t>
  </si>
  <si>
    <t>2012.01.03-06</t>
  </si>
  <si>
    <t>Balsta vāks</t>
  </si>
  <si>
    <t>Datortehnikas apkope</t>
  </si>
  <si>
    <t>Kopētāja sagatavošana darbam, Veikala printera neveiksmīga instalēšana, Anrda datora papildus konfigurēšana</t>
  </si>
  <si>
    <t>2012.01.04-01</t>
  </si>
  <si>
    <t>Meteostacijas uzturēšanas līguma izmaksas</t>
  </si>
  <si>
    <t>2012.01.04-02</t>
  </si>
  <si>
    <t>Spuldzes maiņa balstā</t>
  </si>
  <si>
    <t>Skaitītāju rādījumi LVC</t>
  </si>
  <si>
    <t>Kopētāja pieinstalēšana serverim, printera resursu izdalīšana, Kopētaja piesaiste Aināra, Andra,Veikala datoram</t>
  </si>
  <si>
    <t>Datortīkla vada ievilšana virs veikala griestiem</t>
  </si>
  <si>
    <t>Projektēšana</t>
  </si>
  <si>
    <r>
      <t>Dzidra Staša</t>
    </r>
    <r>
      <rPr>
        <sz val="12"/>
        <rFont val="Times New Roman"/>
        <family val="1"/>
        <charset val="186"/>
      </rPr>
      <t xml:space="preserve"> par Lietuvas ielas signālplāniem</t>
    </r>
  </si>
  <si>
    <r>
      <t xml:space="preserve">Pie </t>
    </r>
    <r>
      <rPr>
        <b/>
        <sz val="12"/>
        <rFont val="Times New Roman"/>
        <family val="1"/>
        <charset val="186"/>
      </rPr>
      <t>Brigitas</t>
    </r>
    <r>
      <rPr>
        <sz val="12"/>
        <rFont val="Times New Roman"/>
        <family val="1"/>
        <charset val="186"/>
      </rPr>
      <t>. Meteostacijas uzturēšanas līguma izmaksas</t>
    </r>
  </si>
  <si>
    <t>Raiņa-Akadēmijas</t>
  </si>
  <si>
    <r>
      <t>Nolauzti stiprinājuma kronšteini</t>
    </r>
    <r>
      <rPr>
        <sz val="12"/>
        <rFont val="Times New Roman"/>
        <family val="1"/>
        <charset val="186"/>
      </rPr>
      <t xml:space="preserve"> atkārtotāja transporta signālgalvai V3</t>
    </r>
  </si>
  <si>
    <t>2012.01.04-03</t>
  </si>
  <si>
    <t>Signālgalvas demontāža uz balsta</t>
  </si>
  <si>
    <t>Pasūtītāja transporta signālgalvas montāža uz balsta</t>
  </si>
  <si>
    <t>Signālkabeļa Cu 7x1,5 montāža stabā, konsolē</t>
  </si>
  <si>
    <t>Signālkabeļa spaiļu komplekta nomaiņa balstā, konsolē</t>
  </si>
  <si>
    <t>mājās</t>
  </si>
  <si>
    <t>Slodzes savākšana par decembri</t>
  </si>
  <si>
    <t>Maiņa</t>
  </si>
  <si>
    <t>Maiņas nodošana</t>
  </si>
  <si>
    <t>U. Grunde-Zeiferts, E.Aukmanis</t>
  </si>
  <si>
    <t>2012.01.05-01</t>
  </si>
  <si>
    <t>Ē.Aukmanis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</si>
</sst>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426]ddd;@"/>
    <numFmt numFmtId="166" formatCode="dd\.mm"/>
    <numFmt numFmtId="167" formatCode="h:mm;@"/>
  </numFmts>
  <fonts count="6" x14ac:knownFonts="1">
    <font>
      <sz val="11"/>
      <color theme="1"/>
      <name val="Aptos Narrow"/>
      <family val="2"/>
      <charset val="186"/>
      <scheme val="minor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3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2" xfId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2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left" vertical="center"/>
    </xf>
    <xf numFmtId="166" fontId="3" fillId="0" borderId="2" xfId="1" applyNumberFormat="1" applyFont="1" applyBorder="1" applyAlignment="1">
      <alignment vertical="center" wrapText="1"/>
    </xf>
    <xf numFmtId="20" fontId="3" fillId="0" borderId="2" xfId="1" applyNumberFormat="1" applyFont="1" applyBorder="1" applyAlignment="1">
      <alignment horizontal="left" vertical="center"/>
    </xf>
    <xf numFmtId="2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top"/>
    </xf>
    <xf numFmtId="0" fontId="3" fillId="0" borderId="2" xfId="1" applyFont="1" applyBorder="1" applyAlignment="1">
      <alignment horizontal="center" vertical="center"/>
    </xf>
    <xf numFmtId="167" fontId="3" fillId="0" borderId="2" xfId="1" applyNumberFormat="1" applyFont="1" applyBorder="1" applyAlignment="1">
      <alignment horizontal="left" vertical="center"/>
    </xf>
  </cellXfs>
  <cellStyles count="3">
    <cellStyle name="Normal" xfId="0" builtinId="0"/>
    <cellStyle name="Normal 2" xfId="1" xr:uid="{EDA4985A-9DF7-4C46-83E1-BEB337C32DB5}"/>
    <cellStyle name="Normal_CENAS" xfId="2" xr:uid="{2C5DE1A1-96D0-4F75-BAB2-9F2A4FEB8467}"/>
  </cellStyles>
  <dxfs count="9"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1023938</xdr:colOff>
      <xdr:row>5</xdr:row>
      <xdr:rowOff>79375</xdr:rowOff>
    </xdr:from>
    <xdr:to>
      <xdr:col>7</xdr:col>
      <xdr:colOff>1031874</xdr:colOff>
      <xdr:row>5</xdr:row>
      <xdr:rowOff>87312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79D7EA4E-9E43-55EE-F7E4-F0B877642779}"/>
            </a:ext>
          </a:extLst>
        </xdr:cNvPr>
        <xdr:cNvCxnSpPr/>
      </xdr:nvCxnSpPr>
      <xdr:spPr>
        <a:xfrm flipV="1">
          <a:off x="3992563" y="992188"/>
          <a:ext cx="2619374" cy="7937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1023938</xdr:colOff>
      <xdr:row>5</xdr:row>
      <xdr:rowOff>127000</xdr:rowOff>
    </xdr:from>
    <xdr:to>
      <xdr:col>8</xdr:col>
      <xdr:colOff>15875</xdr:colOff>
      <xdr:row>10</xdr:row>
      <xdr:rowOff>87313</xdr:rowOff>
    </xdr:to>
    <xdr:cxnSp macro="">
      <xdr:nvCxnSpPr>
        <xdr:cNvPr id="31" name="Connector: Elbow 30">
          <a:extLst>
            <a:ext uri="{FF2B5EF4-FFF2-40B4-BE49-F238E27FC236}">
              <a16:creationId xmlns:a16="http://schemas.microsoft.com/office/drawing/2014/main" id="{38D0A834-90BB-66A1-79F6-393FF94DABDC}"/>
            </a:ext>
          </a:extLst>
        </xdr:cNvPr>
        <xdr:cNvCxnSpPr/>
      </xdr:nvCxnSpPr>
      <xdr:spPr>
        <a:xfrm flipV="1">
          <a:off x="3992563" y="1039813"/>
          <a:ext cx="2643187" cy="873125"/>
        </a:xfrm>
        <a:prstGeom prst="bentConnector3">
          <a:avLst/>
        </a:prstGeom>
        <a:ln>
          <a:headEnd type="triangle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</xdr:colOff>
      <xdr:row>5</xdr:row>
      <xdr:rowOff>95250</xdr:rowOff>
    </xdr:from>
    <xdr:to>
      <xdr:col>6</xdr:col>
      <xdr:colOff>388937</xdr:colOff>
      <xdr:row>10</xdr:row>
      <xdr:rowOff>63500</xdr:rowOff>
    </xdr:to>
    <xdr:sp macro="" textlink="">
      <xdr:nvSpPr>
        <xdr:cNvPr id="45" name="Right Bracket 44">
          <a:extLst>
            <a:ext uri="{FF2B5EF4-FFF2-40B4-BE49-F238E27FC236}">
              <a16:creationId xmlns:a16="http://schemas.microsoft.com/office/drawing/2014/main" id="{E8112538-CCA6-CAAB-3C52-8CA5EF37975C}"/>
            </a:ext>
          </a:extLst>
        </xdr:cNvPr>
        <xdr:cNvSpPr/>
      </xdr:nvSpPr>
      <xdr:spPr>
        <a:xfrm>
          <a:off x="4016375" y="1008063"/>
          <a:ext cx="984250" cy="881062"/>
        </a:xfrm>
        <a:prstGeom prst="rightBracket">
          <a:avLst/>
        </a:prstGeom>
        <a:ln w="19050" cap="flat" cmpd="sng" algn="ctr">
          <a:solidFill>
            <a:schemeClr val="accent2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31750</xdr:colOff>
      <xdr:row>5</xdr:row>
      <xdr:rowOff>127000</xdr:rowOff>
    </xdr:from>
    <xdr:to>
      <xdr:col>8</xdr:col>
      <xdr:colOff>0</xdr:colOff>
      <xdr:row>11</xdr:row>
      <xdr:rowOff>63500</xdr:rowOff>
    </xdr:to>
    <xdr:cxnSp macro="">
      <xdr:nvCxnSpPr>
        <xdr:cNvPr id="47" name="Connector: Elbow 46">
          <a:extLst>
            <a:ext uri="{FF2B5EF4-FFF2-40B4-BE49-F238E27FC236}">
              <a16:creationId xmlns:a16="http://schemas.microsoft.com/office/drawing/2014/main" id="{87874041-2AC4-BFCE-7126-C322DA7D0112}"/>
            </a:ext>
          </a:extLst>
        </xdr:cNvPr>
        <xdr:cNvCxnSpPr/>
      </xdr:nvCxnSpPr>
      <xdr:spPr>
        <a:xfrm flipV="1">
          <a:off x="4032250" y="1039813"/>
          <a:ext cx="2587625" cy="1031875"/>
        </a:xfrm>
        <a:prstGeom prst="bentConnector3">
          <a:avLst/>
        </a:prstGeom>
        <a:ln>
          <a:headEnd type="triangle"/>
          <a:tailEnd type="triangle"/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1016000</xdr:colOff>
      <xdr:row>5</xdr:row>
      <xdr:rowOff>134936</xdr:rowOff>
    </xdr:from>
    <xdr:to>
      <xdr:col>8</xdr:col>
      <xdr:colOff>23813</xdr:colOff>
      <xdr:row>12</xdr:row>
      <xdr:rowOff>95250</xdr:rowOff>
    </xdr:to>
    <xdr:cxnSp macro="">
      <xdr:nvCxnSpPr>
        <xdr:cNvPr id="51" name="Connector: Elbow 50">
          <a:extLst>
            <a:ext uri="{FF2B5EF4-FFF2-40B4-BE49-F238E27FC236}">
              <a16:creationId xmlns:a16="http://schemas.microsoft.com/office/drawing/2014/main" id="{62734214-304D-F211-259D-0DBCC2B73713}"/>
            </a:ext>
          </a:extLst>
        </xdr:cNvPr>
        <xdr:cNvCxnSpPr/>
      </xdr:nvCxnSpPr>
      <xdr:spPr>
        <a:xfrm flipV="1">
          <a:off x="3984625" y="1047749"/>
          <a:ext cx="2659063" cy="1238251"/>
        </a:xfrm>
        <a:prstGeom prst="bentConnector3">
          <a:avLst/>
        </a:prstGeom>
        <a:ln>
          <a:headEnd type="arrow" w="med" len="med"/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7938</xdr:colOff>
      <xdr:row>11</xdr:row>
      <xdr:rowOff>71437</xdr:rowOff>
    </xdr:from>
    <xdr:to>
      <xdr:col>8</xdr:col>
      <xdr:colOff>0</xdr:colOff>
      <xdr:row>14</xdr:row>
      <xdr:rowOff>127000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24D5E9FE-0FB2-0B15-7D0E-A85915E56C37}"/>
            </a:ext>
          </a:extLst>
        </xdr:cNvPr>
        <xdr:cNvCxnSpPr/>
      </xdr:nvCxnSpPr>
      <xdr:spPr>
        <a:xfrm flipV="1">
          <a:off x="4008438" y="2079625"/>
          <a:ext cx="2611437" cy="6032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ownloads/trenina_eks.xlsx" TargetMode="External"/><Relationship Id="rId2" Type="http://schemas.openxmlformats.org/officeDocument/2006/relationships/externalLinkPath" Target="file:///C:\Users\User\Downloads\trenina_eks.xlsx" TargetMode="External"/><Relationship Id="rId1" Type="http://schemas.openxmlformats.org/officeDocument/2006/relationships/externalLinkPath" Target="/Users/User/Downloads/trenina_e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aria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/>
      <sheetData sheetId="2"/>
      <sheetData sheetId="3">
        <row r="2">
          <cell r="A2">
            <v>4.5999999999999996</v>
          </cell>
          <cell r="B2" t="str">
            <v xml:space="preserve"> Kabeļu sadalnes demontāža</v>
          </cell>
          <cell r="C2" t="str">
            <v>kompl.</v>
          </cell>
          <cell r="D2">
            <v>5</v>
          </cell>
        </row>
        <row r="3">
          <cell r="A3">
            <v>1.21</v>
          </cell>
          <cell r="B3" t="str">
            <v>Aizsargcaurules DVK-110 montāža</v>
          </cell>
          <cell r="C3" t="str">
            <v>m.</v>
          </cell>
          <cell r="D3">
            <v>1.2</v>
          </cell>
        </row>
        <row r="4">
          <cell r="A4">
            <v>1.19</v>
          </cell>
          <cell r="B4" t="str">
            <v>Aizsargcaurules DVK-50 montāža</v>
          </cell>
          <cell r="C4" t="str">
            <v>m.</v>
          </cell>
          <cell r="D4">
            <v>0.05</v>
          </cell>
        </row>
        <row r="5">
          <cell r="A5">
            <v>1.2</v>
          </cell>
          <cell r="B5" t="str">
            <v>Aizsargcaurules DVK-75 montāža</v>
          </cell>
          <cell r="C5" t="str">
            <v>m.</v>
          </cell>
          <cell r="D5">
            <v>0.05</v>
          </cell>
        </row>
        <row r="6">
          <cell r="A6">
            <v>2.6</v>
          </cell>
          <cell r="B6" t="str">
            <v>Asfalta segumā iebūvējama sensora SensysNetworks VSN 240F (vai ekvivalenta) nomaiņa</v>
          </cell>
          <cell r="C6" t="str">
            <v>gab.</v>
          </cell>
          <cell r="D6">
            <v>320</v>
          </cell>
        </row>
        <row r="7">
          <cell r="A7">
            <v>2.59</v>
          </cell>
          <cell r="B7" t="str">
            <v>Asfalta segumā iebūvējama sensora SensysNetworks VSN 240T (vai ekvivalenta) nomaiņa</v>
          </cell>
          <cell r="C7" t="str">
            <v>gab.</v>
          </cell>
          <cell r="D7">
            <v>320</v>
          </cell>
        </row>
        <row r="8">
          <cell r="A8">
            <v>3.18</v>
          </cell>
          <cell r="B8" t="str">
            <v>Automātiska slēdža nomaiņa C16-32A 3 fāzu</v>
          </cell>
          <cell r="C8" t="str">
            <v>gab.</v>
          </cell>
          <cell r="D8">
            <v>2</v>
          </cell>
        </row>
        <row r="9">
          <cell r="A9">
            <v>3.19</v>
          </cell>
          <cell r="B9" t="str">
            <v>Automātiska slēdža nomaiņa C2-32A 1 fāzu</v>
          </cell>
          <cell r="C9" t="str">
            <v>gab.</v>
          </cell>
          <cell r="D9">
            <v>1</v>
          </cell>
        </row>
        <row r="10">
          <cell r="A10">
            <v>2.4</v>
          </cell>
          <cell r="B10" t="str">
            <v>Balsta vāka maiņa</v>
          </cell>
          <cell r="C10" t="str">
            <v>gab.</v>
          </cell>
          <cell r="D10">
            <v>5</v>
          </cell>
        </row>
        <row r="11">
          <cell r="A11">
            <v>3.21</v>
          </cell>
          <cell r="B11" t="str">
            <v>Diferenciālas aizsardzības nomaiņa 20A, 300mA 1 fāzu</v>
          </cell>
          <cell r="C11" t="str">
            <v>gab.</v>
          </cell>
          <cell r="D11">
            <v>5</v>
          </cell>
        </row>
        <row r="12">
          <cell r="A12">
            <v>3.39</v>
          </cell>
          <cell r="B12" t="str">
            <v>EC-2 astronomiska laika releja nomaiņa</v>
          </cell>
          <cell r="C12" t="str">
            <v>gab.</v>
          </cell>
          <cell r="D12">
            <v>25</v>
          </cell>
        </row>
        <row r="13">
          <cell r="A13">
            <v>3.33</v>
          </cell>
          <cell r="B13" t="str">
            <v>EC-2 CPU bloka nomaiņa</v>
          </cell>
          <cell r="C13" t="str">
            <v>gab.</v>
          </cell>
          <cell r="D13">
            <v>360</v>
          </cell>
        </row>
        <row r="14">
          <cell r="A14">
            <v>3.36</v>
          </cell>
          <cell r="B14" t="str">
            <v>EC-2 ED316 bloka nomaiņa</v>
          </cell>
          <cell r="C14" t="str">
            <v>gab.</v>
          </cell>
          <cell r="D14">
            <v>60</v>
          </cell>
        </row>
        <row r="15">
          <cell r="A15">
            <v>3.4</v>
          </cell>
          <cell r="B15" t="str">
            <v>EC-2 GSM antenas nomaiņa</v>
          </cell>
          <cell r="C15" t="str">
            <v>gab.</v>
          </cell>
          <cell r="D15">
            <v>400</v>
          </cell>
        </row>
        <row r="16">
          <cell r="A16">
            <v>3.35</v>
          </cell>
          <cell r="B16" t="str">
            <v>EC-2 IO1616 bloka nomaiņa</v>
          </cell>
          <cell r="C16" t="str">
            <v>gab.</v>
          </cell>
          <cell r="D16">
            <v>30</v>
          </cell>
        </row>
        <row r="17">
          <cell r="A17">
            <v>3.34</v>
          </cell>
          <cell r="B17" t="str">
            <v>EC-2 LCM bloka nomaiņa</v>
          </cell>
          <cell r="C17" t="str">
            <v>gab.</v>
          </cell>
          <cell r="D17">
            <v>500</v>
          </cell>
        </row>
        <row r="18">
          <cell r="A18">
            <v>3.32</v>
          </cell>
          <cell r="B18" t="str">
            <v>EC-2 MDU bloka nomaiņa</v>
          </cell>
          <cell r="C18" t="str">
            <v>gab.</v>
          </cell>
          <cell r="D18">
            <v>190</v>
          </cell>
        </row>
        <row r="19">
          <cell r="A19">
            <v>3.37</v>
          </cell>
          <cell r="B19" t="str">
            <v>EC-2 MMI bloka nomaiņa</v>
          </cell>
          <cell r="C19" t="str">
            <v>gab.</v>
          </cell>
          <cell r="D19">
            <v>10</v>
          </cell>
        </row>
        <row r="20">
          <cell r="A20">
            <v>3.38</v>
          </cell>
          <cell r="B20" t="str">
            <v>EC-2 termoregulatora nomaiņa</v>
          </cell>
          <cell r="C20" t="str">
            <v>gab.</v>
          </cell>
          <cell r="D20">
            <v>10</v>
          </cell>
        </row>
        <row r="21">
          <cell r="A21">
            <v>2.35</v>
          </cell>
          <cell r="B21" t="str">
            <v>Gājēju izsaukuma pogas nomaiņa</v>
          </cell>
          <cell r="C21" t="str">
            <v>gab.</v>
          </cell>
          <cell r="D21">
            <v>75</v>
          </cell>
        </row>
        <row r="22">
          <cell r="A22">
            <v>2.37</v>
          </cell>
          <cell r="B22" t="str">
            <v>Gājēju izsaukuma pogas remonts</v>
          </cell>
          <cell r="C22" t="str">
            <v>gab.</v>
          </cell>
          <cell r="D22">
            <v>5</v>
          </cell>
        </row>
        <row r="23">
          <cell r="A23">
            <v>2.1800000000000002</v>
          </cell>
          <cell r="B23" t="str">
            <v>Gājēju signālgalvas (ar 2 lēcām, 200mm) montāža uz balsta</v>
          </cell>
          <cell r="C23" t="str">
            <v>kompl.</v>
          </cell>
          <cell r="D23">
            <v>100</v>
          </cell>
        </row>
        <row r="24">
          <cell r="A24">
            <v>2.5499999999999998</v>
          </cell>
          <cell r="B24" t="str">
            <v>Gājēju signālgalvas (ar 2 lēcām, 200mm) montāža uz balsta (LED 42V)</v>
          </cell>
          <cell r="C24" t="str">
            <v>gab.</v>
          </cell>
          <cell r="D24">
            <v>230</v>
          </cell>
        </row>
        <row r="25">
          <cell r="A25">
            <v>2.19</v>
          </cell>
          <cell r="B25" t="str">
            <v>Gājēju signālgalvas (ar 2 lēcām, 200mm) montāža uz balsta (LED)</v>
          </cell>
          <cell r="C25" t="str">
            <v>kompl.</v>
          </cell>
          <cell r="D25">
            <v>200</v>
          </cell>
        </row>
        <row r="26">
          <cell r="A26">
            <v>2.2000000000000002</v>
          </cell>
          <cell r="B26" t="str">
            <v>Gājēju signālgalvas (ar 2 lēcām, 200mm) montāža uz konsoles</v>
          </cell>
          <cell r="C26" t="str">
            <v>kompl.</v>
          </cell>
          <cell r="D26">
            <v>20</v>
          </cell>
        </row>
        <row r="27">
          <cell r="A27">
            <v>2.5</v>
          </cell>
          <cell r="B27" t="str">
            <v>Gājēju signālgalvas uz balsta optiskas virsmas mazgāšana, tīrīšana</v>
          </cell>
          <cell r="C27" t="str">
            <v>gab.</v>
          </cell>
          <cell r="D27">
            <v>0.3</v>
          </cell>
        </row>
        <row r="28">
          <cell r="A28">
            <v>5.0999999999999996</v>
          </cell>
          <cell r="B28" t="str">
            <v>Izsaukums luksofora objektā</v>
          </cell>
          <cell r="C28" t="str">
            <v>gab.</v>
          </cell>
          <cell r="D28">
            <v>10</v>
          </cell>
        </row>
        <row r="29">
          <cell r="A29">
            <v>1.4</v>
          </cell>
          <cell r="B29" t="str">
            <v>Kabeļa Al 4x35 montāža</v>
          </cell>
          <cell r="C29" t="str">
            <v>m.</v>
          </cell>
          <cell r="D29">
            <v>0.1</v>
          </cell>
        </row>
        <row r="30">
          <cell r="A30">
            <v>1.3</v>
          </cell>
          <cell r="B30" t="str">
            <v>Kabeļa Cu 4x16 montāža,</v>
          </cell>
          <cell r="C30" t="str">
            <v>m.</v>
          </cell>
          <cell r="D30">
            <v>0.1</v>
          </cell>
        </row>
        <row r="31">
          <cell r="A31">
            <v>1.23</v>
          </cell>
          <cell r="B31" t="str">
            <v>Kabeļa gala apdares Raychem EPKT0015 montāža</v>
          </cell>
          <cell r="C31" t="str">
            <v>kompl.</v>
          </cell>
          <cell r="D31">
            <v>5</v>
          </cell>
        </row>
        <row r="32">
          <cell r="A32">
            <v>1.24</v>
          </cell>
          <cell r="B32" t="str">
            <v>Kabeļa savienojuma uzmavas Raychem POLJ-01/4x10-35 montāža</v>
          </cell>
          <cell r="C32" t="str">
            <v>kompl.</v>
          </cell>
          <cell r="D32">
            <v>26</v>
          </cell>
        </row>
        <row r="33">
          <cell r="A33">
            <v>1.1000000000000001</v>
          </cell>
          <cell r="B33" t="str">
            <v>Kabeļa tranšejas rakšana, aizberšana</v>
          </cell>
          <cell r="C33" t="str">
            <v>m.</v>
          </cell>
          <cell r="D33">
            <v>1.17</v>
          </cell>
        </row>
        <row r="34">
          <cell r="A34">
            <v>1.2</v>
          </cell>
          <cell r="B34" t="str">
            <v>Kabeļu montāža izmantojot horizontālas urbšanas metodi</v>
          </cell>
          <cell r="C34" t="str">
            <v>m</v>
          </cell>
          <cell r="D34">
            <v>30</v>
          </cell>
        </row>
        <row r="35">
          <cell r="A35">
            <v>4.3</v>
          </cell>
          <cell r="B35" t="str">
            <v>Konsoles demontāža</v>
          </cell>
          <cell r="C35" t="str">
            <v>kompl.</v>
          </cell>
          <cell r="D35">
            <v>50</v>
          </cell>
        </row>
        <row r="36">
          <cell r="A36">
            <v>4.0999999999999996</v>
          </cell>
          <cell r="B36" t="str">
            <v>Kontroliera demontāža</v>
          </cell>
          <cell r="C36" t="str">
            <v>kompl.</v>
          </cell>
          <cell r="D36">
            <v>15</v>
          </cell>
        </row>
        <row r="37">
          <cell r="A37">
            <v>3.31</v>
          </cell>
          <cell r="B37" t="str">
            <v>Kontroliera EC-2 montāža</v>
          </cell>
          <cell r="C37" t="str">
            <v>gab.</v>
          </cell>
          <cell r="D37">
            <v>5320</v>
          </cell>
        </row>
        <row r="38">
          <cell r="A38">
            <v>3.27</v>
          </cell>
          <cell r="B38" t="str">
            <v>Kontroliera signālgrupas pieslēgšana</v>
          </cell>
          <cell r="C38" t="str">
            <v>kompl.</v>
          </cell>
          <cell r="D38">
            <v>10</v>
          </cell>
        </row>
        <row r="39">
          <cell r="A39">
            <v>3.26</v>
          </cell>
          <cell r="B39" t="str">
            <v xml:space="preserve">Kontroliera signālgrupas spaiļu nomaiņa </v>
          </cell>
          <cell r="C39" t="str">
            <v>kompl.</v>
          </cell>
          <cell r="D39">
            <v>10</v>
          </cell>
        </row>
        <row r="40">
          <cell r="A40">
            <v>3.3</v>
          </cell>
          <cell r="B40" t="str">
            <v>Kontroliera VSF montāža</v>
          </cell>
          <cell r="C40" t="str">
            <v>gab.</v>
          </cell>
          <cell r="D40">
            <v>1</v>
          </cell>
        </row>
        <row r="41">
          <cell r="A41">
            <v>3.2</v>
          </cell>
          <cell r="B41" t="str">
            <v>Kontroliera VTC montāža</v>
          </cell>
          <cell r="C41" t="str">
            <v>gab.</v>
          </cell>
          <cell r="D41">
            <v>4000</v>
          </cell>
        </row>
        <row r="42">
          <cell r="A42">
            <v>1.27</v>
          </cell>
          <cell r="B42" t="str">
            <v>LSS-4 tipa sadalnes montāža</v>
          </cell>
          <cell r="C42" t="str">
            <v>gab.</v>
          </cell>
          <cell r="D42">
            <v>70</v>
          </cell>
        </row>
        <row r="43">
          <cell r="A43">
            <v>2.2000000000000002</v>
          </cell>
          <cell r="B43" t="str">
            <v>Luksofora balsta h=4m montāža</v>
          </cell>
          <cell r="C43" t="str">
            <v>gab.</v>
          </cell>
          <cell r="D43">
            <v>80</v>
          </cell>
        </row>
        <row r="44">
          <cell r="A44">
            <v>2.1</v>
          </cell>
          <cell r="B44" t="str">
            <v>Luksofora balsta h=6m montāža</v>
          </cell>
          <cell r="C44" t="str">
            <v>gab.</v>
          </cell>
          <cell r="D44">
            <v>120</v>
          </cell>
        </row>
        <row r="45">
          <cell r="A45">
            <v>2.4</v>
          </cell>
          <cell r="B45" t="str">
            <v>Luksofora balsta pamatnes montāža</v>
          </cell>
          <cell r="C45" t="str">
            <v>gab.</v>
          </cell>
          <cell r="D45">
            <v>40</v>
          </cell>
        </row>
        <row r="46">
          <cell r="A46">
            <v>2.6</v>
          </cell>
          <cell r="B46" t="str">
            <v>Luksofora balsta taisnošana, remonts</v>
          </cell>
          <cell r="C46" t="str">
            <v>gab.</v>
          </cell>
          <cell r="D46" t="str">
            <v>15. 00</v>
          </cell>
        </row>
        <row r="47">
          <cell r="A47">
            <v>2.2999999999999998</v>
          </cell>
          <cell r="B47" t="str">
            <v>Luksofora konsoles h=6,5m montāža</v>
          </cell>
          <cell r="C47" t="str">
            <v>gab.</v>
          </cell>
          <cell r="D47">
            <v>2000</v>
          </cell>
        </row>
        <row r="48">
          <cell r="A48">
            <v>2.5</v>
          </cell>
          <cell r="B48" t="str">
            <v>Luksofora konsoles pamatnes montāža</v>
          </cell>
          <cell r="C48" t="str">
            <v>gab.</v>
          </cell>
          <cell r="D48">
            <v>80</v>
          </cell>
        </row>
        <row r="49">
          <cell r="A49">
            <v>2.7</v>
          </cell>
          <cell r="B49" t="str">
            <v>Luksofora konsoles taisnošana, remonts</v>
          </cell>
          <cell r="C49" t="str">
            <v>gab.</v>
          </cell>
          <cell r="D49">
            <v>80</v>
          </cell>
        </row>
        <row r="50">
          <cell r="A50">
            <v>1.26</v>
          </cell>
          <cell r="B50" t="str">
            <v>Luksofora objekta bojājuma noteikšana</v>
          </cell>
          <cell r="C50" t="str">
            <v>st.</v>
          </cell>
          <cell r="D50">
            <v>20</v>
          </cell>
        </row>
        <row r="51">
          <cell r="A51">
            <v>3.25</v>
          </cell>
          <cell r="B51" t="str">
            <v>Luksofora objekta signālplāna izstrāde</v>
          </cell>
          <cell r="C51" t="str">
            <v>kompl.</v>
          </cell>
          <cell r="D51">
            <v>200</v>
          </cell>
        </row>
        <row r="52">
          <cell r="A52">
            <v>4.2</v>
          </cell>
          <cell r="B52" t="str">
            <v>Luksofora staba demontāža</v>
          </cell>
          <cell r="C52" t="str">
            <v>kompl.</v>
          </cell>
          <cell r="D52">
            <v>10</v>
          </cell>
        </row>
        <row r="53">
          <cell r="A53">
            <v>5.2</v>
          </cell>
          <cell r="B53" t="str">
            <v>Maršruta apsekošana</v>
          </cell>
          <cell r="C53" t="str">
            <v>km</v>
          </cell>
          <cell r="D53">
            <v>1</v>
          </cell>
        </row>
        <row r="54">
          <cell r="A54">
            <v>2.14</v>
          </cell>
          <cell r="B54" t="str">
            <v>Papīldsekcijas transporta signālgalvas (ar 1 lēcu, 300mm) montāža uz balsta</v>
          </cell>
          <cell r="C54" t="str">
            <v>kompl.</v>
          </cell>
          <cell r="D54">
            <v>40</v>
          </cell>
        </row>
        <row r="55">
          <cell r="A55">
            <v>2.5299999999999998</v>
          </cell>
          <cell r="B55" t="str">
            <v>Papīldsekcijas transporta signālgalvas (ar 1 lēcu, 300mm) montāža uz balsta (LED 42V)</v>
          </cell>
          <cell r="C55" t="str">
            <v>gab.</v>
          </cell>
          <cell r="D55">
            <v>160</v>
          </cell>
        </row>
        <row r="56">
          <cell r="A56">
            <v>2.15</v>
          </cell>
          <cell r="B56" t="str">
            <v>Papīldsekcijas transporta signālgalvas (ar 1 lēcu, 300mm) montāža uz balsta (LED)</v>
          </cell>
          <cell r="C56" t="str">
            <v>kompl.</v>
          </cell>
          <cell r="D56">
            <v>120</v>
          </cell>
        </row>
        <row r="57">
          <cell r="A57">
            <v>2.54</v>
          </cell>
          <cell r="B57" t="str">
            <v>Papīldsekcijas transporta signālgalvas (ar 1 lēcu, 300mm) montāža uz konsoles (LED 42V)</v>
          </cell>
          <cell r="C57" t="str">
            <v>gab.</v>
          </cell>
          <cell r="D57">
            <v>160</v>
          </cell>
        </row>
        <row r="58">
          <cell r="A58">
            <v>2.17</v>
          </cell>
          <cell r="B58" t="str">
            <v>Papīldsekcijas transporta signālgalvas (ar 1 lēcu, 300mm) montāža uz konsoles (LED)</v>
          </cell>
          <cell r="C58" t="str">
            <v>kompl.</v>
          </cell>
          <cell r="D58">
            <v>120</v>
          </cell>
        </row>
        <row r="59">
          <cell r="A59">
            <v>2.16</v>
          </cell>
          <cell r="B59" t="str">
            <v>Papīldsekcijas transporta signālgalvas (ar 1 lēcu, 300mm) nomaiņa uz konsoles</v>
          </cell>
          <cell r="C59" t="str">
            <v>kompl.</v>
          </cell>
          <cell r="D59">
            <v>25</v>
          </cell>
        </row>
        <row r="60">
          <cell r="A60">
            <v>3.23</v>
          </cell>
          <cell r="B60" t="str">
            <v>Pārsprieguma novadītāja ieliktņa nomaiņa</v>
          </cell>
          <cell r="C60" t="str">
            <v>gab.</v>
          </cell>
          <cell r="D60">
            <v>1</v>
          </cell>
        </row>
        <row r="61">
          <cell r="A61">
            <v>3.22</v>
          </cell>
          <cell r="B61" t="str">
            <v>Pārsprieguma novadītāja nomaiņa 1 fāzu, 65kA, līdz 1,5kV</v>
          </cell>
          <cell r="C61" t="str">
            <v>gab.</v>
          </cell>
          <cell r="D61">
            <v>5</v>
          </cell>
        </row>
        <row r="62">
          <cell r="A62">
            <v>3.29</v>
          </cell>
          <cell r="B62" t="str">
            <v>Pasūtītāja aizsardzības elementa nomaiņa</v>
          </cell>
          <cell r="C62" t="str">
            <v>gab.</v>
          </cell>
          <cell r="D62">
            <v>5</v>
          </cell>
        </row>
        <row r="63">
          <cell r="A63">
            <v>2.41</v>
          </cell>
          <cell r="B63" t="str">
            <v>Pasūtītāja balsta montāža</v>
          </cell>
          <cell r="C63" t="str">
            <v>gab.</v>
          </cell>
          <cell r="D63">
            <v>7</v>
          </cell>
        </row>
        <row r="64">
          <cell r="A64">
            <v>2.4700000000000002</v>
          </cell>
          <cell r="B64" t="str">
            <v>Pasūtītāja gājēju signālgavas montāža</v>
          </cell>
          <cell r="C64" t="str">
            <v>gab.</v>
          </cell>
          <cell r="D64">
            <v>15</v>
          </cell>
        </row>
        <row r="65">
          <cell r="A65">
            <v>3.3</v>
          </cell>
          <cell r="B65" t="str">
            <v>Pasūtītāja kontroliera montāža</v>
          </cell>
          <cell r="C65" t="str">
            <v>gab.</v>
          </cell>
          <cell r="D65">
            <v>200</v>
          </cell>
        </row>
        <row r="66">
          <cell r="A66">
            <v>2.42</v>
          </cell>
          <cell r="B66" t="str">
            <v xml:space="preserve">Pasūtītāja pamatnes montāža </v>
          </cell>
          <cell r="C66" t="str">
            <v>gab.</v>
          </cell>
          <cell r="D66">
            <v>5</v>
          </cell>
        </row>
        <row r="67">
          <cell r="A67">
            <v>2.4500000000000002</v>
          </cell>
          <cell r="B67" t="str">
            <v>Pasūtītāja signāllēcas nomaiņa uz balsta</v>
          </cell>
          <cell r="C67" t="str">
            <v>gab.</v>
          </cell>
          <cell r="D67">
            <v>5</v>
          </cell>
        </row>
        <row r="68">
          <cell r="A68">
            <v>2.46</v>
          </cell>
          <cell r="B68" t="str">
            <v>Pasūtītāja signāllēcas nomaiņa uz konsoles</v>
          </cell>
          <cell r="C68" t="str">
            <v>gab.</v>
          </cell>
          <cell r="D68">
            <v>5</v>
          </cell>
        </row>
        <row r="69">
          <cell r="A69">
            <v>2.4300000000000002</v>
          </cell>
          <cell r="B69" t="str">
            <v>Pasūtītāja transporta signālgalvas montāža uz balsta</v>
          </cell>
          <cell r="C69" t="str">
            <v>gab.</v>
          </cell>
          <cell r="D69">
            <v>20</v>
          </cell>
        </row>
        <row r="70">
          <cell r="A70">
            <v>2.44</v>
          </cell>
          <cell r="B70" t="str">
            <v>Pasūtītāja transporta signālgalvas montāža uz konsoles</v>
          </cell>
          <cell r="C70" t="str">
            <v>gab.</v>
          </cell>
          <cell r="D70">
            <v>20</v>
          </cell>
        </row>
        <row r="71">
          <cell r="A71">
            <v>3.28</v>
          </cell>
          <cell r="B71" t="str">
            <v>Pasūtītāja vadības plates nomaiņa</v>
          </cell>
          <cell r="C71" t="str">
            <v>gab.</v>
          </cell>
          <cell r="D71">
            <v>10</v>
          </cell>
        </row>
        <row r="72">
          <cell r="A72">
            <v>2.61</v>
          </cell>
          <cell r="B72" t="str">
            <v>Sensora signāla atkārtotāja SensysNetworks RP 240B (vai ekvivalenta) iekārtas nomaiņa</v>
          </cell>
          <cell r="C72" t="str">
            <v>gab.</v>
          </cell>
          <cell r="D72">
            <v>560</v>
          </cell>
        </row>
        <row r="73">
          <cell r="A73">
            <v>2.62</v>
          </cell>
          <cell r="B73" t="str">
            <v>Sensora signāla uztvērēja SensysNetworks AP 240-E (vai ekvivalenta) iekārtas nomaiņa</v>
          </cell>
          <cell r="C73" t="str">
            <v>gab.</v>
          </cell>
          <cell r="D73">
            <v>1900</v>
          </cell>
        </row>
        <row r="74">
          <cell r="A74">
            <v>2.25</v>
          </cell>
          <cell r="B74" t="str">
            <v>Signālgalvas aizsargjumtiņa nomaiņa uz balsta</v>
          </cell>
          <cell r="C74" t="str">
            <v>gab.</v>
          </cell>
          <cell r="D74">
            <v>20</v>
          </cell>
        </row>
        <row r="75">
          <cell r="A75">
            <v>2.2599999999999998</v>
          </cell>
          <cell r="B75" t="str">
            <v>Signālgalvas aizsargjumtiņa nomaiņa uz konsoles</v>
          </cell>
          <cell r="C75" t="str">
            <v>gab.</v>
          </cell>
          <cell r="D75">
            <v>10</v>
          </cell>
        </row>
        <row r="76">
          <cell r="A76">
            <v>2.2200000000000002</v>
          </cell>
          <cell r="B76" t="str">
            <v>Signālgalvas ar papīldsekciju atstarojošā rāmīša nomaiņa uz balsta</v>
          </cell>
          <cell r="C76" t="str">
            <v>kompl.</v>
          </cell>
          <cell r="D76">
            <v>60</v>
          </cell>
        </row>
        <row r="77">
          <cell r="A77">
            <v>2.2400000000000002</v>
          </cell>
          <cell r="B77" t="str">
            <v>Signālgalvas ar papīldsekciju atstarojošā rāmīša nomaiņa uz konsoles</v>
          </cell>
          <cell r="C77" t="str">
            <v>kompl.</v>
          </cell>
          <cell r="D77">
            <v>60</v>
          </cell>
        </row>
        <row r="78">
          <cell r="A78">
            <v>2.21</v>
          </cell>
          <cell r="B78" t="str">
            <v>Signālgalvas atstarojošā rāmīša nomaiņa uz balsta</v>
          </cell>
          <cell r="C78" t="str">
            <v>kompl.</v>
          </cell>
          <cell r="D78">
            <v>60</v>
          </cell>
        </row>
        <row r="79">
          <cell r="A79">
            <v>2.23</v>
          </cell>
          <cell r="B79" t="str">
            <v>Signālgalvas atstarojošā rāmīša nomaiņa uz konsoles</v>
          </cell>
          <cell r="C79" t="str">
            <v>kompl.</v>
          </cell>
          <cell r="D79">
            <v>60</v>
          </cell>
        </row>
        <row r="80">
          <cell r="A80">
            <v>4.4000000000000004</v>
          </cell>
          <cell r="B80" t="str">
            <v>Signālgalvas demontāža uz balsta</v>
          </cell>
          <cell r="C80" t="str">
            <v>gab.</v>
          </cell>
          <cell r="D80">
            <v>10</v>
          </cell>
        </row>
        <row r="81">
          <cell r="A81">
            <v>4.5</v>
          </cell>
          <cell r="B81" t="str">
            <v>Signālgalvas demontāža uz konsoles</v>
          </cell>
          <cell r="C81" t="str">
            <v>gab.</v>
          </cell>
          <cell r="D81">
            <v>15</v>
          </cell>
        </row>
        <row r="82">
          <cell r="A82">
            <v>1.6</v>
          </cell>
          <cell r="B82" t="str">
            <v>Signālkabeļa Cu 12x1,5 montāža</v>
          </cell>
          <cell r="C82" t="str">
            <v>m.</v>
          </cell>
          <cell r="D82">
            <v>3.4</v>
          </cell>
        </row>
        <row r="83">
          <cell r="A83">
            <v>1.1299999999999999</v>
          </cell>
          <cell r="B83" t="str">
            <v>Signālkabeļa Cu 12x2,5 montāža</v>
          </cell>
          <cell r="C83" t="str">
            <v>m.</v>
          </cell>
          <cell r="D83">
            <v>0.05</v>
          </cell>
        </row>
        <row r="84">
          <cell r="A84">
            <v>1.7</v>
          </cell>
          <cell r="B84" t="str">
            <v>Signālkabeļa Cu 19x1,5 montāža</v>
          </cell>
          <cell r="C84" t="str">
            <v>m.</v>
          </cell>
          <cell r="D84">
            <v>0.1</v>
          </cell>
        </row>
        <row r="85">
          <cell r="A85">
            <v>1.1399999999999999</v>
          </cell>
          <cell r="B85" t="str">
            <v>Signālkabeļa Cu 19x2,5 montāža</v>
          </cell>
          <cell r="C85" t="str">
            <v>m.</v>
          </cell>
          <cell r="D85">
            <v>0.05</v>
          </cell>
        </row>
        <row r="86">
          <cell r="A86">
            <v>1.8</v>
          </cell>
          <cell r="B86" t="str">
            <v>Signālkabeļa Cu 27x1,5 montāža</v>
          </cell>
          <cell r="C86" t="str">
            <v>m.</v>
          </cell>
          <cell r="D86">
            <v>0.1</v>
          </cell>
        </row>
        <row r="87">
          <cell r="A87">
            <v>1.1499999999999999</v>
          </cell>
          <cell r="B87" t="str">
            <v>Signālkabeļa Cu 27x2,5 montāža</v>
          </cell>
          <cell r="C87" t="str">
            <v>m.</v>
          </cell>
          <cell r="D87">
            <v>0.05</v>
          </cell>
        </row>
        <row r="88">
          <cell r="A88">
            <v>1.9</v>
          </cell>
          <cell r="B88" t="str">
            <v>Signālkabeļa Cu 3x1,5 montāža</v>
          </cell>
          <cell r="C88" t="str">
            <v>m.</v>
          </cell>
          <cell r="D88">
            <v>0.05</v>
          </cell>
        </row>
        <row r="89">
          <cell r="A89">
            <v>1.1599999999999999</v>
          </cell>
          <cell r="B89" t="str">
            <v>Signālkabeļa Cu 3x2,5 montāža</v>
          </cell>
          <cell r="C89" t="str">
            <v>m.</v>
          </cell>
          <cell r="D89">
            <v>0.05</v>
          </cell>
        </row>
        <row r="90">
          <cell r="A90">
            <v>1.1000000000000001</v>
          </cell>
          <cell r="B90" t="str">
            <v>Signālkabeļa Cu 4x1,5 montāža</v>
          </cell>
          <cell r="C90" t="str">
            <v>m.</v>
          </cell>
          <cell r="D90">
            <v>0.05</v>
          </cell>
        </row>
        <row r="91">
          <cell r="A91">
            <v>1.17</v>
          </cell>
          <cell r="B91" t="str">
            <v>Signālkabeļa Cu 4x2,5 montāža</v>
          </cell>
          <cell r="C91" t="str">
            <v>m.</v>
          </cell>
          <cell r="D91">
            <v>0.1</v>
          </cell>
        </row>
        <row r="92">
          <cell r="A92">
            <v>1.5</v>
          </cell>
          <cell r="B92" t="str">
            <v>Signālkabeļa Cu 7x1,5 montāža</v>
          </cell>
          <cell r="C92" t="str">
            <v>m.</v>
          </cell>
          <cell r="D92">
            <v>1.5</v>
          </cell>
        </row>
        <row r="93">
          <cell r="A93">
            <v>1.1100000000000001</v>
          </cell>
          <cell r="B93" t="str">
            <v>Signālkabeļa Cu 7x1,5 montāža stabā, konsolē</v>
          </cell>
          <cell r="C93" t="str">
            <v>m.</v>
          </cell>
          <cell r="D93">
            <v>1.5</v>
          </cell>
        </row>
        <row r="94">
          <cell r="A94">
            <v>1.1200000000000001</v>
          </cell>
          <cell r="B94" t="str">
            <v>Signālkabeļa Cu 7x2,5 montāža</v>
          </cell>
          <cell r="C94" t="str">
            <v>m.</v>
          </cell>
          <cell r="D94">
            <v>0.1</v>
          </cell>
        </row>
        <row r="95">
          <cell r="A95">
            <v>1.18</v>
          </cell>
          <cell r="B95" t="str">
            <v>Signālkabeļa Cu 7x2,5 montāža stabā, konsolē</v>
          </cell>
          <cell r="C95" t="str">
            <v>m.</v>
          </cell>
          <cell r="D95">
            <v>0.05</v>
          </cell>
        </row>
        <row r="96">
          <cell r="A96">
            <v>1.25</v>
          </cell>
          <cell r="B96" t="str">
            <v>Signālkabeļa spaiļu komplekta nomaiņa balstā, konsolē</v>
          </cell>
          <cell r="C96" t="str">
            <v>kompl.</v>
          </cell>
          <cell r="D96">
            <v>5</v>
          </cell>
        </row>
        <row r="97">
          <cell r="A97">
            <v>2.31</v>
          </cell>
          <cell r="B97" t="str">
            <v>Signāllēcas (200mm) nomaiņa uz balsta</v>
          </cell>
          <cell r="C97" t="str">
            <v>gab.</v>
          </cell>
          <cell r="D97">
            <v>10</v>
          </cell>
        </row>
        <row r="98">
          <cell r="A98">
            <v>2.29</v>
          </cell>
          <cell r="B98" t="str">
            <v>Signāllēcas (300mm) nomaiņa uz balsta</v>
          </cell>
          <cell r="C98" t="str">
            <v>gab.</v>
          </cell>
          <cell r="D98">
            <v>10</v>
          </cell>
        </row>
        <row r="99">
          <cell r="A99">
            <v>2.33</v>
          </cell>
          <cell r="B99" t="str">
            <v>Signāllēcas (300mm) nomaiņa uz konsoles</v>
          </cell>
          <cell r="C99" t="str">
            <v>gab.</v>
          </cell>
          <cell r="D99">
            <v>10</v>
          </cell>
        </row>
        <row r="100">
          <cell r="A100">
            <v>2.56</v>
          </cell>
          <cell r="B100" t="str">
            <v>Signāllēcas (LED 42V, 300mm) nomaiņa uz balsta</v>
          </cell>
          <cell r="C100" t="str">
            <v>gab.</v>
          </cell>
          <cell r="D100">
            <v>80</v>
          </cell>
        </row>
        <row r="101">
          <cell r="A101">
            <v>2.58</v>
          </cell>
          <cell r="B101" t="str">
            <v>Signāllēcas (LED 42V,200mm) nomaiņa uz balsta</v>
          </cell>
          <cell r="C101" t="str">
            <v>gab.</v>
          </cell>
          <cell r="D101">
            <v>80</v>
          </cell>
        </row>
        <row r="102">
          <cell r="A102">
            <v>2.57</v>
          </cell>
          <cell r="B102" t="str">
            <v>Signāllēcas (LED 42V,300mm) nomaiņa uz konsoles</v>
          </cell>
          <cell r="C102" t="str">
            <v>gab.</v>
          </cell>
          <cell r="D102">
            <v>80</v>
          </cell>
        </row>
        <row r="103">
          <cell r="A103">
            <v>2.3199999999999998</v>
          </cell>
          <cell r="B103" t="str">
            <v>Signāllēcas (LED, 200mm) nomaiņa uz balsta</v>
          </cell>
          <cell r="C103" t="str">
            <v>gab.</v>
          </cell>
          <cell r="D103">
            <v>80</v>
          </cell>
        </row>
        <row r="104">
          <cell r="A104">
            <v>2.2999999999999998</v>
          </cell>
          <cell r="B104" t="str">
            <v>Signāllēcas (LED, 300mm) nomaiņa uz balsta</v>
          </cell>
          <cell r="C104" t="str">
            <v>gab.</v>
          </cell>
          <cell r="D104">
            <v>80</v>
          </cell>
        </row>
        <row r="105">
          <cell r="A105">
            <v>2.34</v>
          </cell>
          <cell r="B105" t="str">
            <v>Signāllēcas (LED,300mm) nomaiņa uz konsoles</v>
          </cell>
          <cell r="C105" t="str">
            <v>gab.</v>
          </cell>
          <cell r="D105">
            <v>80</v>
          </cell>
        </row>
        <row r="106">
          <cell r="A106">
            <v>1.22</v>
          </cell>
          <cell r="B106" t="str">
            <v>Signāllentas montāža</v>
          </cell>
          <cell r="C106" t="str">
            <v>m.</v>
          </cell>
          <cell r="D106">
            <v>0.05</v>
          </cell>
        </row>
        <row r="107">
          <cell r="A107">
            <v>5.3</v>
          </cell>
          <cell r="B107" t="str">
            <v>Skaitītāju radījumu nolasīšana, objektu apsekošana</v>
          </cell>
          <cell r="C107" t="str">
            <v>gab.</v>
          </cell>
          <cell r="D107">
            <v>2495</v>
          </cell>
        </row>
        <row r="108">
          <cell r="A108">
            <v>2.39</v>
          </cell>
          <cell r="B108" t="str">
            <v>Skaņas signāla iekārtas nomaiņa</v>
          </cell>
          <cell r="C108" t="str">
            <v>gab.</v>
          </cell>
          <cell r="D108">
            <v>115</v>
          </cell>
        </row>
        <row r="109">
          <cell r="A109">
            <v>1.28</v>
          </cell>
          <cell r="B109" t="str">
            <v>SP-7 tipa sadalnes montāža</v>
          </cell>
          <cell r="C109" t="str">
            <v>gab.</v>
          </cell>
          <cell r="D109">
            <v>20</v>
          </cell>
        </row>
        <row r="110">
          <cell r="A110">
            <v>2.27</v>
          </cell>
          <cell r="B110" t="str">
            <v>Spuldzes nomaiņa uz balsta</v>
          </cell>
          <cell r="C110" t="str">
            <v>gab.</v>
          </cell>
          <cell r="D110">
            <v>4.4000000000000004</v>
          </cell>
        </row>
        <row r="111">
          <cell r="A111">
            <v>2.2799999999999998</v>
          </cell>
          <cell r="B111" t="str">
            <v>Spuldzes nomaiņa uz konsoles</v>
          </cell>
          <cell r="C111" t="str">
            <v>gab.</v>
          </cell>
          <cell r="D111">
            <v>5</v>
          </cell>
        </row>
        <row r="112">
          <cell r="A112">
            <v>3.2</v>
          </cell>
          <cell r="B112" t="str">
            <v>Starpreleja nomaiņa 20A</v>
          </cell>
          <cell r="C112" t="str">
            <v>gab.</v>
          </cell>
          <cell r="D112">
            <v>5</v>
          </cell>
        </row>
        <row r="113">
          <cell r="A113">
            <v>2.36</v>
          </cell>
          <cell r="B113" t="str">
            <v>Transporta kustības detektora nomaiņa</v>
          </cell>
          <cell r="C113" t="str">
            <v>gab.</v>
          </cell>
          <cell r="D113">
            <v>380</v>
          </cell>
        </row>
        <row r="114">
          <cell r="A114">
            <v>2.38</v>
          </cell>
          <cell r="B114" t="str">
            <v>Transporta kustības detektora regulēšana</v>
          </cell>
          <cell r="C114" t="str">
            <v>gab.</v>
          </cell>
          <cell r="D114">
            <v>5</v>
          </cell>
        </row>
        <row r="115">
          <cell r="A115">
            <v>2.13</v>
          </cell>
          <cell r="B115" t="str">
            <v>Transporta signālgalvas (ar 3 lēcām) montāža uz konsoles (LED)</v>
          </cell>
          <cell r="C115" t="str">
            <v>kompl.</v>
          </cell>
          <cell r="D115">
            <v>300</v>
          </cell>
        </row>
        <row r="116">
          <cell r="A116">
            <v>2.1</v>
          </cell>
          <cell r="B116" t="str">
            <v>Transporta signālgalvas (ar 3 lēcām, 200mm) montāža uz balsta</v>
          </cell>
          <cell r="C116" t="str">
            <v>kompl.</v>
          </cell>
          <cell r="D116">
            <v>100</v>
          </cell>
        </row>
        <row r="117">
          <cell r="A117">
            <v>2.11</v>
          </cell>
          <cell r="B117" t="str">
            <v>Transporta signālgalvas (ar 3 lēcām, 200mm) montāža uz balsta (LED)</v>
          </cell>
          <cell r="C117" t="str">
            <v>kompl.</v>
          </cell>
          <cell r="D117">
            <v>200</v>
          </cell>
        </row>
        <row r="118">
          <cell r="A118">
            <v>2.8</v>
          </cell>
          <cell r="B118" t="str">
            <v>Transporta signālgalvas (ar 3 lēcām, 300mm) montāža uz balsta</v>
          </cell>
          <cell r="C118" t="str">
            <v>kompl.</v>
          </cell>
          <cell r="D118">
            <v>100</v>
          </cell>
        </row>
        <row r="119">
          <cell r="A119">
            <v>2.5099999999999998</v>
          </cell>
          <cell r="B119" t="str">
            <v>Transporta signālgalvas (ar 3 lēcām, 300mm) montāža uz balsta (LED 42V)</v>
          </cell>
          <cell r="C119" t="str">
            <v>gab.</v>
          </cell>
          <cell r="D119">
            <v>280</v>
          </cell>
        </row>
        <row r="120">
          <cell r="A120">
            <v>2.9</v>
          </cell>
          <cell r="B120" t="str">
            <v>Transporta signālgalvas (ar 3 lēcām, 300mm) montāža uz balsta (LED)</v>
          </cell>
          <cell r="C120" t="str">
            <v>kompl.</v>
          </cell>
          <cell r="D120">
            <v>300</v>
          </cell>
        </row>
        <row r="121">
          <cell r="A121">
            <v>2.12</v>
          </cell>
          <cell r="B121" t="str">
            <v>Transporta signālgalvas (ar 3 lēcām, 300mm) montāža uz konsoles</v>
          </cell>
          <cell r="C121" t="str">
            <v>kompl.</v>
          </cell>
          <cell r="D121">
            <v>100</v>
          </cell>
        </row>
        <row r="122">
          <cell r="A122">
            <v>2.52</v>
          </cell>
          <cell r="B122" t="str">
            <v>Transporta signālgalvas (ar 3 lēcām, 300mm) montāža uz konsoles (LED 42V)</v>
          </cell>
          <cell r="C122" t="str">
            <v>gab.</v>
          </cell>
          <cell r="D122">
            <v>280</v>
          </cell>
        </row>
        <row r="123">
          <cell r="A123">
            <v>2.48</v>
          </cell>
          <cell r="B123" t="str">
            <v>Transporta signālgalvas uz balsta optiskas virsmas mazgāšana, tīrīšana</v>
          </cell>
          <cell r="C123" t="str">
            <v>gab.</v>
          </cell>
          <cell r="D123">
            <v>0.3</v>
          </cell>
        </row>
        <row r="124">
          <cell r="A124">
            <v>2.4900000000000002</v>
          </cell>
          <cell r="B124" t="str">
            <v>Transporta signālgalvas uz konsoles optiskas virsmas mazgāšana, tīrīšana</v>
          </cell>
          <cell r="C124" t="str">
            <v>gab.</v>
          </cell>
          <cell r="D124">
            <v>0.3</v>
          </cell>
        </row>
        <row r="125">
          <cell r="A125">
            <v>3.1</v>
          </cell>
          <cell r="B125" t="str">
            <v>Uzskaites sadalnes E-N-LU-I tipa montāža</v>
          </cell>
          <cell r="C125" t="str">
            <v>gab.</v>
          </cell>
          <cell r="D125">
            <v>250</v>
          </cell>
        </row>
        <row r="126">
          <cell r="A126">
            <v>3.17</v>
          </cell>
          <cell r="B126" t="str">
            <v>Vadības plates ZKS tipa drošinātāja nomaiņa</v>
          </cell>
          <cell r="C126" t="str">
            <v>gab.</v>
          </cell>
          <cell r="D126">
            <v>10</v>
          </cell>
        </row>
        <row r="127">
          <cell r="A127">
            <v>3.7</v>
          </cell>
          <cell r="B127" t="str">
            <v>VSF CPU bloka nomaiņa</v>
          </cell>
          <cell r="C127" t="str">
            <v>gab.</v>
          </cell>
          <cell r="D127">
            <v>270</v>
          </cell>
        </row>
        <row r="128">
          <cell r="A128">
            <v>3.8</v>
          </cell>
          <cell r="B128" t="str">
            <v>VSF LK-6 bloka nomaiņa</v>
          </cell>
          <cell r="C128" t="str">
            <v>gab.</v>
          </cell>
          <cell r="D128">
            <v>150</v>
          </cell>
        </row>
        <row r="129">
          <cell r="A129">
            <v>3.5</v>
          </cell>
          <cell r="B129" t="str">
            <v>VTC CPU bloka nomaiņa</v>
          </cell>
          <cell r="C129" t="str">
            <v>gab.</v>
          </cell>
          <cell r="D129">
            <v>950</v>
          </cell>
        </row>
        <row r="130">
          <cell r="A130">
            <v>3.6</v>
          </cell>
          <cell r="B130" t="str">
            <v>VTC LK-6M bloka nomaiņa</v>
          </cell>
          <cell r="C130" t="str">
            <v>gab.</v>
          </cell>
          <cell r="D130">
            <v>510</v>
          </cell>
        </row>
        <row r="131">
          <cell r="A131">
            <v>3.13</v>
          </cell>
          <cell r="B131" t="str">
            <v>VTC mini (VTC-1080, VTC-1040) barošanas bloka nomaiņa</v>
          </cell>
          <cell r="C131" t="str">
            <v>gab.</v>
          </cell>
          <cell r="D131">
            <v>120</v>
          </cell>
        </row>
        <row r="132">
          <cell r="A132">
            <v>3.14</v>
          </cell>
          <cell r="B132" t="str">
            <v>VTC mini (VTC-1080, VTC-1040) CPU bloka nomaiņa</v>
          </cell>
          <cell r="C132" t="str">
            <v>gab.</v>
          </cell>
          <cell r="D132">
            <v>200</v>
          </cell>
        </row>
        <row r="133">
          <cell r="A133">
            <v>3.15</v>
          </cell>
          <cell r="B133" t="str">
            <v>VTC mini (VTC-1080, VTC-1040) LK bloka nomaiņa</v>
          </cell>
          <cell r="C133" t="str">
            <v>gab.</v>
          </cell>
          <cell r="D133">
            <v>50</v>
          </cell>
        </row>
        <row r="134">
          <cell r="A134">
            <v>3.16</v>
          </cell>
          <cell r="B134" t="str">
            <v>VTC mini (VTC-1080, VTC-1040) termoregulatora bloka nomaiņa</v>
          </cell>
          <cell r="C134" t="str">
            <v>gab.</v>
          </cell>
          <cell r="D134">
            <v>130</v>
          </cell>
        </row>
        <row r="135">
          <cell r="A135">
            <v>3.4</v>
          </cell>
          <cell r="B135" t="str">
            <v>VTC, VSF barošanas bloka nomaiņa</v>
          </cell>
          <cell r="C135" t="str">
            <v>gab.</v>
          </cell>
          <cell r="D135">
            <v>300</v>
          </cell>
        </row>
        <row r="136">
          <cell r="A136">
            <v>3.9</v>
          </cell>
          <cell r="B136" t="str">
            <v>VTC, VSF GDK bloka nomaiņa</v>
          </cell>
          <cell r="C136" t="str">
            <v>gab.</v>
          </cell>
          <cell r="D136">
            <v>300</v>
          </cell>
        </row>
        <row r="137">
          <cell r="A137">
            <v>3.1</v>
          </cell>
          <cell r="B137" t="str">
            <v>VTC, VSF GSM antenas nomaiņa</v>
          </cell>
          <cell r="C137" t="str">
            <v>gab.</v>
          </cell>
          <cell r="D137">
            <v>300</v>
          </cell>
        </row>
        <row r="138">
          <cell r="A138">
            <v>3.24</v>
          </cell>
          <cell r="B138" t="str">
            <v>VTC, VSF luksofora objekta signālplānu nomaiņa</v>
          </cell>
          <cell r="C138" t="str">
            <v>gab.</v>
          </cell>
          <cell r="D138">
            <v>200</v>
          </cell>
        </row>
        <row r="139">
          <cell r="A139">
            <v>3.12</v>
          </cell>
          <cell r="B139" t="str">
            <v>VTC, VSF sildelementa nomaiņa</v>
          </cell>
          <cell r="C139" t="str">
            <v>gab.</v>
          </cell>
          <cell r="D139">
            <v>10</v>
          </cell>
        </row>
        <row r="140">
          <cell r="A140">
            <v>3.11</v>
          </cell>
          <cell r="B140" t="str">
            <v>VTC, VSF termoregulatora bloka nomaiņa</v>
          </cell>
          <cell r="C140" t="str">
            <v>gab.</v>
          </cell>
          <cell r="D140">
            <v>130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1D7A-0171-4E79-BF5C-87674B841E25}">
  <dimension ref="B4:S71"/>
  <sheetViews>
    <sheetView tabSelected="1" zoomScale="96" zoomScaleNormal="96" workbookViewId="0">
      <selection activeCell="I26" sqref="I26"/>
    </sheetView>
  </sheetViews>
  <sheetFormatPr defaultRowHeight="14.4" x14ac:dyDescent="0.3"/>
  <cols>
    <col min="1" max="1" width="8.33203125" customWidth="1"/>
    <col min="2" max="2" width="12.5546875" customWidth="1"/>
    <col min="3" max="3" width="13.5546875" customWidth="1"/>
    <col min="4" max="4" width="8.88671875" customWidth="1"/>
    <col min="5" max="5" width="15" customWidth="1"/>
    <col min="7" max="7" width="14.109375" customWidth="1"/>
    <col min="8" max="8" width="15.109375" customWidth="1"/>
    <col min="9" max="9" width="13.44140625" customWidth="1"/>
    <col min="10" max="10" width="17.21875" customWidth="1"/>
    <col min="11" max="11" width="25.33203125" customWidth="1"/>
    <col min="12" max="13" width="13.88671875" customWidth="1"/>
    <col min="14" max="14" width="14.33203125" customWidth="1"/>
  </cols>
  <sheetData>
    <row r="4" spans="2:11" x14ac:dyDescent="0.3">
      <c r="B4" s="2" t="s">
        <v>25</v>
      </c>
      <c r="C4" s="3"/>
      <c r="D4" s="3"/>
      <c r="E4" s="4"/>
      <c r="I4" s="5" t="s">
        <v>23</v>
      </c>
      <c r="J4" s="5"/>
      <c r="K4" s="5"/>
    </row>
    <row r="5" spans="2:11" x14ac:dyDescent="0.3">
      <c r="B5" s="1" t="s">
        <v>0</v>
      </c>
      <c r="C5" s="1" t="s">
        <v>1</v>
      </c>
      <c r="D5" s="1" t="s">
        <v>2</v>
      </c>
      <c r="E5" s="1"/>
      <c r="I5" s="1" t="s">
        <v>0</v>
      </c>
      <c r="J5" s="1" t="s">
        <v>5</v>
      </c>
      <c r="K5" s="1" t="s">
        <v>6</v>
      </c>
    </row>
    <row r="6" spans="2:11" x14ac:dyDescent="0.3">
      <c r="B6" s="1" t="s">
        <v>7</v>
      </c>
      <c r="C6" s="1" t="s">
        <v>3</v>
      </c>
      <c r="D6" s="1" t="s">
        <v>4</v>
      </c>
      <c r="E6" s="1"/>
      <c r="I6" s="1" t="s">
        <v>8</v>
      </c>
      <c r="J6" s="1" t="s">
        <v>11</v>
      </c>
      <c r="K6" s="1" t="s">
        <v>21</v>
      </c>
    </row>
    <row r="9" spans="2:11" x14ac:dyDescent="0.3">
      <c r="B9" s="2" t="s">
        <v>24</v>
      </c>
      <c r="C9" s="3"/>
      <c r="D9" s="3"/>
      <c r="E9" s="4"/>
      <c r="I9" s="2" t="s">
        <v>32</v>
      </c>
      <c r="J9" s="3"/>
      <c r="K9" s="3"/>
    </row>
    <row r="10" spans="2:11" x14ac:dyDescent="0.3">
      <c r="B10" s="1" t="s">
        <v>0</v>
      </c>
      <c r="C10" s="1" t="s">
        <v>5</v>
      </c>
      <c r="D10" s="1" t="s">
        <v>6</v>
      </c>
      <c r="E10" s="1"/>
      <c r="I10" s="1" t="s">
        <v>0</v>
      </c>
      <c r="J10" s="1" t="s">
        <v>5</v>
      </c>
      <c r="K10" s="1" t="s">
        <v>6</v>
      </c>
    </row>
    <row r="11" spans="2:11" x14ac:dyDescent="0.3">
      <c r="B11" s="1" t="s">
        <v>10</v>
      </c>
      <c r="C11" s="1" t="s">
        <v>11</v>
      </c>
      <c r="D11" s="1" t="s">
        <v>9</v>
      </c>
      <c r="E11" s="1"/>
      <c r="I11" s="1" t="s">
        <v>33</v>
      </c>
      <c r="J11" s="1" t="s">
        <v>35</v>
      </c>
      <c r="K11" s="1" t="s">
        <v>34</v>
      </c>
    </row>
    <row r="12" spans="2:11" x14ac:dyDescent="0.3">
      <c r="B12" s="1" t="s">
        <v>12</v>
      </c>
      <c r="C12" s="1" t="s">
        <v>14</v>
      </c>
      <c r="D12" s="1" t="s">
        <v>13</v>
      </c>
      <c r="E12" s="1"/>
      <c r="I12" s="1" t="s">
        <v>26</v>
      </c>
      <c r="J12" s="1" t="s">
        <v>35</v>
      </c>
      <c r="K12" s="1" t="s">
        <v>36</v>
      </c>
    </row>
    <row r="13" spans="2:11" x14ac:dyDescent="0.3">
      <c r="B13" s="1" t="s">
        <v>15</v>
      </c>
      <c r="C13" s="1" t="s">
        <v>16</v>
      </c>
      <c r="D13" s="1" t="s">
        <v>17</v>
      </c>
      <c r="E13" s="1"/>
      <c r="I13" s="1" t="s">
        <v>37</v>
      </c>
      <c r="J13" s="1" t="s">
        <v>35</v>
      </c>
      <c r="K13" s="1" t="s">
        <v>38</v>
      </c>
    </row>
    <row r="14" spans="2:11" x14ac:dyDescent="0.3">
      <c r="B14" s="1" t="s">
        <v>18</v>
      </c>
      <c r="C14" s="1" t="s">
        <v>20</v>
      </c>
      <c r="D14" s="1" t="s">
        <v>19</v>
      </c>
      <c r="E14" s="1"/>
    </row>
    <row r="15" spans="2:11" x14ac:dyDescent="0.3">
      <c r="B15" s="1" t="s">
        <v>27</v>
      </c>
      <c r="C15" s="1" t="s">
        <v>28</v>
      </c>
      <c r="D15" s="1" t="s">
        <v>29</v>
      </c>
      <c r="E15" s="1"/>
    </row>
    <row r="16" spans="2:11" x14ac:dyDescent="0.3">
      <c r="B16" s="1" t="s">
        <v>30</v>
      </c>
      <c r="C16" s="1" t="s">
        <v>20</v>
      </c>
      <c r="D16" s="1" t="s">
        <v>31</v>
      </c>
      <c r="E16" s="1"/>
    </row>
    <row r="19" spans="2:19" x14ac:dyDescent="0.3">
      <c r="B19" s="2" t="s">
        <v>39</v>
      </c>
      <c r="C19" s="3"/>
      <c r="D19" s="3"/>
      <c r="E19" s="4"/>
    </row>
    <row r="20" spans="2:19" x14ac:dyDescent="0.3">
      <c r="B20" s="1" t="s">
        <v>0</v>
      </c>
      <c r="C20" s="1" t="s">
        <v>5</v>
      </c>
      <c r="D20" s="1" t="s">
        <v>6</v>
      </c>
      <c r="E20" s="1"/>
    </row>
    <row r="21" spans="2:19" x14ac:dyDescent="0.3">
      <c r="B21" s="1" t="s">
        <v>40</v>
      </c>
      <c r="C21" s="1" t="s">
        <v>52</v>
      </c>
      <c r="D21" s="1" t="s">
        <v>41</v>
      </c>
      <c r="E21" s="1"/>
    </row>
    <row r="22" spans="2:19" x14ac:dyDescent="0.3">
      <c r="B22" s="1" t="s">
        <v>39</v>
      </c>
      <c r="C22" s="1" t="s">
        <v>53</v>
      </c>
      <c r="D22" s="1" t="s">
        <v>43</v>
      </c>
      <c r="E22" s="1"/>
    </row>
    <row r="23" spans="2:19" x14ac:dyDescent="0.3">
      <c r="B23" s="1" t="s">
        <v>44</v>
      </c>
      <c r="C23" s="1" t="s">
        <v>51</v>
      </c>
      <c r="D23" s="1" t="s">
        <v>45</v>
      </c>
      <c r="E23" s="1"/>
    </row>
    <row r="24" spans="2:19" x14ac:dyDescent="0.3">
      <c r="B24" s="1" t="s">
        <v>46</v>
      </c>
      <c r="C24" s="1" t="s">
        <v>50</v>
      </c>
      <c r="D24" s="1" t="s">
        <v>47</v>
      </c>
      <c r="E24" s="1"/>
    </row>
    <row r="25" spans="2:19" x14ac:dyDescent="0.3">
      <c r="B25" s="1" t="s">
        <v>48</v>
      </c>
      <c r="C25" s="1" t="s">
        <v>50</v>
      </c>
      <c r="D25" s="1" t="s">
        <v>49</v>
      </c>
      <c r="E25" s="1"/>
    </row>
    <row r="28" spans="2:19" ht="15.6" x14ac:dyDescent="0.3">
      <c r="B28" s="6"/>
      <c r="C28" s="7" t="s">
        <v>42</v>
      </c>
      <c r="D28" s="6" t="s">
        <v>54</v>
      </c>
      <c r="E28" s="6" t="s">
        <v>55</v>
      </c>
      <c r="F28" s="6" t="s">
        <v>56</v>
      </c>
      <c r="G28" s="6" t="s">
        <v>57</v>
      </c>
      <c r="H28" s="6" t="s">
        <v>58</v>
      </c>
      <c r="I28" s="7" t="s">
        <v>42</v>
      </c>
      <c r="J28" s="6" t="s">
        <v>59</v>
      </c>
      <c r="K28" s="6" t="s">
        <v>60</v>
      </c>
      <c r="L28" s="6" t="s">
        <v>61</v>
      </c>
      <c r="M28" s="6" t="s">
        <v>62</v>
      </c>
      <c r="N28" s="8" t="s">
        <v>63</v>
      </c>
      <c r="O28" s="9"/>
      <c r="P28" s="6" t="s">
        <v>64</v>
      </c>
      <c r="Q28" s="10" t="s">
        <v>65</v>
      </c>
      <c r="R28" s="11" t="s">
        <v>22</v>
      </c>
      <c r="S28" s="10" t="s">
        <v>66</v>
      </c>
    </row>
    <row r="29" spans="2:19" ht="15.6" x14ac:dyDescent="0.3">
      <c r="B29" s="12">
        <f t="shared" ref="B29:B71" si="0">WEEKDAY(C29)</f>
        <v>1</v>
      </c>
      <c r="C29" s="13">
        <v>40909</v>
      </c>
      <c r="D29" s="14">
        <v>0.25</v>
      </c>
      <c r="E29" s="14" t="s">
        <v>67</v>
      </c>
      <c r="F29" s="9" t="s">
        <v>68</v>
      </c>
      <c r="G29" s="9" t="s">
        <v>69</v>
      </c>
      <c r="H29" s="9" t="s">
        <v>70</v>
      </c>
      <c r="I29" s="13">
        <f t="shared" ref="I29:I71" si="1">C29</f>
        <v>40909</v>
      </c>
      <c r="J29" s="14">
        <v>0.3125</v>
      </c>
      <c r="K29" s="9" t="s">
        <v>71</v>
      </c>
      <c r="L29" s="9">
        <v>20</v>
      </c>
      <c r="M29" s="14">
        <f t="shared" ref="M29:M47" si="2">J29-D29</f>
        <v>6.25E-2</v>
      </c>
      <c r="N29" s="8">
        <f>LOOKUP(G29,'[1]3'!$B$2:$B$143,'[1]3'!$A$2:$A$143)</f>
        <v>5.2</v>
      </c>
      <c r="O29" s="9" t="str">
        <f>LOOKUP(G29,'[1]3'!$B$2:$B$143,'[1]3'!$B$2:$B$143)</f>
        <v>Maršruta apsekošana</v>
      </c>
      <c r="P29" s="9" t="str">
        <f>LOOKUP(G29,'[1]3'!$B$2:$B$143,'[1]3'!$C$2:$C$143)</f>
        <v>km</v>
      </c>
      <c r="Q29" s="15">
        <f>LOOKUP(G29,'[1]3'!$B$2:$B$143,'[1]3'!$D$2:$D$143)</f>
        <v>1</v>
      </c>
      <c r="R29" s="16">
        <v>20</v>
      </c>
      <c r="S29" s="15">
        <f>Q29*R29</f>
        <v>20</v>
      </c>
    </row>
    <row r="30" spans="2:19" ht="15.6" x14ac:dyDescent="0.3">
      <c r="B30" s="12">
        <f t="shared" si="0"/>
        <v>2</v>
      </c>
      <c r="C30" s="13">
        <v>40910</v>
      </c>
      <c r="D30" s="14">
        <v>0.25</v>
      </c>
      <c r="E30" s="14" t="s">
        <v>67</v>
      </c>
      <c r="F30" s="9" t="s">
        <v>68</v>
      </c>
      <c r="G30" s="9" t="s">
        <v>69</v>
      </c>
      <c r="H30" s="9" t="s">
        <v>72</v>
      </c>
      <c r="I30" s="13">
        <f t="shared" si="1"/>
        <v>40910</v>
      </c>
      <c r="J30" s="14">
        <v>0.3125</v>
      </c>
      <c r="K30" s="9" t="s">
        <v>71</v>
      </c>
      <c r="L30" s="9">
        <v>20</v>
      </c>
      <c r="M30" s="14">
        <f t="shared" si="2"/>
        <v>6.25E-2</v>
      </c>
      <c r="N30" s="8">
        <f>LOOKUP(G30,'[1]3'!$B$2:$B$143,'[1]3'!$A$2:$A$143)</f>
        <v>5.2</v>
      </c>
      <c r="O30" s="9" t="str">
        <f>LOOKUP(G30,'[1]3'!$B$2:$B$143,'[1]3'!$B$2:$B$143)</f>
        <v>Maršruta apsekošana</v>
      </c>
      <c r="P30" s="9" t="str">
        <f>LOOKUP(G30,'[1]3'!$B$2:$B$143,'[1]3'!$C$2:$C$143)</f>
        <v>km</v>
      </c>
      <c r="Q30" s="15">
        <f>LOOKUP(G30,'[1]3'!$B$2:$B$143,'[1]3'!$D$2:$D$143)</f>
        <v>1</v>
      </c>
      <c r="R30" s="16">
        <v>20</v>
      </c>
      <c r="S30" s="15">
        <f>Q30*R30</f>
        <v>20</v>
      </c>
    </row>
    <row r="31" spans="2:19" ht="15.6" x14ac:dyDescent="0.3">
      <c r="B31" s="12">
        <f t="shared" si="0"/>
        <v>2</v>
      </c>
      <c r="C31" s="13">
        <v>40910</v>
      </c>
      <c r="D31" s="14">
        <v>0.32291666666666669</v>
      </c>
      <c r="E31" s="14" t="s">
        <v>73</v>
      </c>
      <c r="F31" s="9" t="s">
        <v>74</v>
      </c>
      <c r="G31" s="9" t="s">
        <v>75</v>
      </c>
      <c r="H31" s="9"/>
      <c r="I31" s="13">
        <f t="shared" si="1"/>
        <v>40910</v>
      </c>
      <c r="J31" s="14">
        <v>0.35416666666666669</v>
      </c>
      <c r="K31" s="9" t="s">
        <v>71</v>
      </c>
      <c r="L31" s="9"/>
      <c r="M31" s="14">
        <f t="shared" si="2"/>
        <v>3.125E-2</v>
      </c>
      <c r="N31" s="8"/>
      <c r="O31" s="8"/>
      <c r="P31" s="9"/>
      <c r="Q31" s="17"/>
      <c r="R31" s="16"/>
      <c r="S31" s="17"/>
    </row>
    <row r="32" spans="2:19" ht="31.2" x14ac:dyDescent="0.3">
      <c r="B32" s="12">
        <f t="shared" si="0"/>
        <v>2</v>
      </c>
      <c r="C32" s="13">
        <v>40910</v>
      </c>
      <c r="D32" s="14">
        <v>0.375</v>
      </c>
      <c r="E32" s="9" t="s">
        <v>76</v>
      </c>
      <c r="F32" s="9" t="s">
        <v>77</v>
      </c>
      <c r="G32" s="18" t="s">
        <v>78</v>
      </c>
      <c r="H32" s="9"/>
      <c r="I32" s="13">
        <f t="shared" si="1"/>
        <v>40910</v>
      </c>
      <c r="J32" s="14">
        <v>0.54166666666666663</v>
      </c>
      <c r="K32" s="9" t="s">
        <v>79</v>
      </c>
      <c r="L32" s="9"/>
      <c r="M32" s="14">
        <f t="shared" si="2"/>
        <v>0.16666666666666663</v>
      </c>
      <c r="N32" s="8"/>
      <c r="O32" s="8"/>
      <c r="P32" s="9"/>
      <c r="Q32" s="17"/>
      <c r="R32" s="16"/>
      <c r="S32" s="17"/>
    </row>
    <row r="33" spans="2:19" ht="31.2" x14ac:dyDescent="0.3">
      <c r="B33" s="12">
        <f t="shared" si="0"/>
        <v>2</v>
      </c>
      <c r="C33" s="13">
        <v>40910</v>
      </c>
      <c r="D33" s="14">
        <v>0.375</v>
      </c>
      <c r="E33" s="9" t="s">
        <v>76</v>
      </c>
      <c r="F33" s="9" t="s">
        <v>77</v>
      </c>
      <c r="G33" s="18" t="s">
        <v>78</v>
      </c>
      <c r="H33" s="9"/>
      <c r="I33" s="13">
        <f t="shared" si="1"/>
        <v>40910</v>
      </c>
      <c r="J33" s="14">
        <v>0.54166666666666663</v>
      </c>
      <c r="K33" s="9" t="s">
        <v>71</v>
      </c>
      <c r="L33" s="9">
        <v>5</v>
      </c>
      <c r="M33" s="14">
        <f t="shared" si="2"/>
        <v>0.16666666666666663</v>
      </c>
      <c r="N33" s="8"/>
      <c r="O33" s="8"/>
      <c r="P33" s="9"/>
      <c r="Q33" s="17"/>
      <c r="R33" s="16"/>
      <c r="S33" s="17"/>
    </row>
    <row r="34" spans="2:19" ht="31.2" x14ac:dyDescent="0.3">
      <c r="B34" s="12">
        <f t="shared" si="0"/>
        <v>2</v>
      </c>
      <c r="C34" s="13">
        <v>40910</v>
      </c>
      <c r="D34" s="14">
        <v>0.5625</v>
      </c>
      <c r="E34" s="9" t="s">
        <v>76</v>
      </c>
      <c r="F34" s="9" t="s">
        <v>77</v>
      </c>
      <c r="G34" s="18" t="s">
        <v>80</v>
      </c>
      <c r="H34" s="9"/>
      <c r="I34" s="13">
        <f t="shared" si="1"/>
        <v>40910</v>
      </c>
      <c r="J34" s="14">
        <v>0.625</v>
      </c>
      <c r="K34" s="9" t="s">
        <v>79</v>
      </c>
      <c r="L34" s="9">
        <v>5</v>
      </c>
      <c r="M34" s="14">
        <f t="shared" si="2"/>
        <v>6.25E-2</v>
      </c>
      <c r="N34" s="8"/>
      <c r="O34" s="8"/>
      <c r="P34" s="9"/>
      <c r="Q34" s="17"/>
      <c r="R34" s="16"/>
      <c r="S34" s="17"/>
    </row>
    <row r="35" spans="2:19" ht="31.2" x14ac:dyDescent="0.3">
      <c r="B35" s="12">
        <f t="shared" si="0"/>
        <v>2</v>
      </c>
      <c r="C35" s="13">
        <v>40910</v>
      </c>
      <c r="D35" s="14">
        <v>0.5625</v>
      </c>
      <c r="E35" s="9" t="s">
        <v>76</v>
      </c>
      <c r="F35" s="9" t="s">
        <v>77</v>
      </c>
      <c r="G35" s="18" t="s">
        <v>80</v>
      </c>
      <c r="H35" s="9"/>
      <c r="I35" s="13">
        <f t="shared" si="1"/>
        <v>40910</v>
      </c>
      <c r="J35" s="14">
        <v>0.66666666666666663</v>
      </c>
      <c r="K35" s="9" t="s">
        <v>71</v>
      </c>
      <c r="L35" s="9">
        <v>5</v>
      </c>
      <c r="M35" s="14">
        <f t="shared" si="2"/>
        <v>0.10416666666666663</v>
      </c>
      <c r="N35" s="8"/>
      <c r="O35" s="8"/>
      <c r="P35" s="9"/>
      <c r="Q35" s="17"/>
      <c r="R35" s="16"/>
      <c r="S35" s="17"/>
    </row>
    <row r="36" spans="2:19" ht="78" x14ac:dyDescent="0.3">
      <c r="B36" s="12">
        <f t="shared" si="0"/>
        <v>2</v>
      </c>
      <c r="C36" s="13">
        <v>40910</v>
      </c>
      <c r="D36" s="14">
        <v>0.66666666666666663</v>
      </c>
      <c r="E36" s="9" t="s">
        <v>81</v>
      </c>
      <c r="F36" s="9" t="s">
        <v>74</v>
      </c>
      <c r="G36" s="18" t="s">
        <v>82</v>
      </c>
      <c r="H36" s="9"/>
      <c r="I36" s="13">
        <f t="shared" si="1"/>
        <v>40910</v>
      </c>
      <c r="J36" s="14">
        <v>0.70833333333333337</v>
      </c>
      <c r="K36" s="9" t="s">
        <v>71</v>
      </c>
      <c r="L36" s="9"/>
      <c r="M36" s="14">
        <f t="shared" si="2"/>
        <v>4.1666666666666741E-2</v>
      </c>
      <c r="N36" s="8"/>
      <c r="O36" s="8"/>
      <c r="P36" s="9"/>
      <c r="Q36" s="17"/>
      <c r="R36" s="16"/>
      <c r="S36" s="17"/>
    </row>
    <row r="37" spans="2:19" ht="15.6" x14ac:dyDescent="0.3">
      <c r="B37" s="12">
        <f t="shared" si="0"/>
        <v>3</v>
      </c>
      <c r="C37" s="13">
        <v>40911</v>
      </c>
      <c r="D37" s="14">
        <v>0.25</v>
      </c>
      <c r="E37" s="14" t="s">
        <v>67</v>
      </c>
      <c r="F37" s="9" t="s">
        <v>68</v>
      </c>
      <c r="G37" s="9" t="s">
        <v>69</v>
      </c>
      <c r="H37" s="9" t="s">
        <v>83</v>
      </c>
      <c r="I37" s="13">
        <f t="shared" si="1"/>
        <v>40911</v>
      </c>
      <c r="J37" s="14">
        <v>0.3125</v>
      </c>
      <c r="K37" s="9" t="s">
        <v>84</v>
      </c>
      <c r="L37" s="9">
        <v>20</v>
      </c>
      <c r="M37" s="14">
        <f t="shared" si="2"/>
        <v>6.25E-2</v>
      </c>
      <c r="N37" s="8">
        <f>LOOKUP(G37,'[1]3'!$B$2:$B$143,'[1]3'!$A$2:$A$143)</f>
        <v>5.2</v>
      </c>
      <c r="O37" s="9" t="str">
        <f>LOOKUP(G37,'[1]3'!$B$2:$B$143,'[1]3'!$B$2:$B$143)</f>
        <v>Maršruta apsekošana</v>
      </c>
      <c r="P37" s="9" t="str">
        <f>LOOKUP(G37,'[1]3'!$B$2:$B$143,'[1]3'!$C$2:$C$143)</f>
        <v>km</v>
      </c>
      <c r="Q37" s="15">
        <f>LOOKUP(G37,'[1]3'!$B$2:$B$143,'[1]3'!$D$2:$D$143)</f>
        <v>1</v>
      </c>
      <c r="R37" s="16">
        <v>20</v>
      </c>
      <c r="S37" s="15">
        <f>Q37*R37</f>
        <v>20</v>
      </c>
    </row>
    <row r="38" spans="2:19" ht="15.6" x14ac:dyDescent="0.3">
      <c r="B38" s="12">
        <f t="shared" si="0"/>
        <v>3</v>
      </c>
      <c r="C38" s="13">
        <v>40911</v>
      </c>
      <c r="D38" s="14">
        <v>0.32291666666666669</v>
      </c>
      <c r="E38" s="14" t="s">
        <v>73</v>
      </c>
      <c r="F38" s="9" t="s">
        <v>74</v>
      </c>
      <c r="G38" s="9" t="s">
        <v>75</v>
      </c>
      <c r="H38" s="9"/>
      <c r="I38" s="13">
        <f t="shared" si="1"/>
        <v>40911</v>
      </c>
      <c r="J38" s="14">
        <v>0.35416666666666669</v>
      </c>
      <c r="K38" s="9" t="s">
        <v>71</v>
      </c>
      <c r="L38" s="9"/>
      <c r="M38" s="14">
        <f t="shared" si="2"/>
        <v>3.125E-2</v>
      </c>
      <c r="N38" s="8"/>
      <c r="O38" s="8"/>
      <c r="P38" s="9"/>
      <c r="Q38" s="17"/>
      <c r="R38" s="16"/>
      <c r="S38" s="17"/>
    </row>
    <row r="39" spans="2:19" ht="15.6" x14ac:dyDescent="0.3">
      <c r="B39" s="12">
        <f t="shared" si="0"/>
        <v>3</v>
      </c>
      <c r="C39" s="13">
        <v>40911</v>
      </c>
      <c r="D39" s="14">
        <v>0.3611111111111111</v>
      </c>
      <c r="E39" s="14" t="s">
        <v>81</v>
      </c>
      <c r="F39" s="9" t="s">
        <v>74</v>
      </c>
      <c r="G39" s="6" t="s">
        <v>85</v>
      </c>
      <c r="H39" s="9"/>
      <c r="I39" s="13">
        <f t="shared" si="1"/>
        <v>40911</v>
      </c>
      <c r="J39" s="14">
        <v>0.36805555555555558</v>
      </c>
      <c r="K39" s="9" t="s">
        <v>71</v>
      </c>
      <c r="L39" s="9"/>
      <c r="M39" s="14">
        <f t="shared" si="2"/>
        <v>6.9444444444444753E-3</v>
      </c>
      <c r="N39" s="8"/>
      <c r="O39" s="8"/>
      <c r="P39" s="9"/>
      <c r="Q39" s="17"/>
      <c r="R39" s="16"/>
      <c r="S39" s="17"/>
    </row>
    <row r="40" spans="2:19" ht="15.6" x14ac:dyDescent="0.3">
      <c r="B40" s="12">
        <f t="shared" si="0"/>
        <v>3</v>
      </c>
      <c r="C40" s="13">
        <v>40911</v>
      </c>
      <c r="D40" s="14">
        <v>0.375</v>
      </c>
      <c r="E40" s="14" t="s">
        <v>86</v>
      </c>
      <c r="F40" s="9" t="s">
        <v>74</v>
      </c>
      <c r="G40" s="9" t="s">
        <v>87</v>
      </c>
      <c r="H40" s="9"/>
      <c r="I40" s="13">
        <f t="shared" si="1"/>
        <v>40911</v>
      </c>
      <c r="J40" s="14">
        <v>0.4375</v>
      </c>
      <c r="K40" s="9" t="s">
        <v>71</v>
      </c>
      <c r="L40" s="9"/>
      <c r="M40" s="14">
        <f t="shared" si="2"/>
        <v>6.25E-2</v>
      </c>
      <c r="N40" s="8"/>
      <c r="O40" s="8"/>
      <c r="P40" s="9"/>
      <c r="Q40" s="17"/>
      <c r="R40" s="16"/>
      <c r="S40" s="17"/>
    </row>
    <row r="41" spans="2:19" ht="15.6" x14ac:dyDescent="0.3">
      <c r="B41" s="12">
        <f t="shared" si="0"/>
        <v>3</v>
      </c>
      <c r="C41" s="13">
        <v>40911</v>
      </c>
      <c r="D41" s="14">
        <v>0.375</v>
      </c>
      <c r="E41" s="14" t="s">
        <v>86</v>
      </c>
      <c r="F41" s="9" t="s">
        <v>74</v>
      </c>
      <c r="G41" s="9" t="s">
        <v>87</v>
      </c>
      <c r="H41" s="9"/>
      <c r="I41" s="13">
        <f t="shared" si="1"/>
        <v>40911</v>
      </c>
      <c r="J41" s="14">
        <v>0.4375</v>
      </c>
      <c r="K41" s="9" t="s">
        <v>71</v>
      </c>
      <c r="L41" s="9"/>
      <c r="M41" s="14">
        <f t="shared" si="2"/>
        <v>6.25E-2</v>
      </c>
      <c r="N41" s="8"/>
      <c r="O41" s="8"/>
      <c r="P41" s="9"/>
      <c r="Q41" s="17"/>
      <c r="R41" s="16"/>
      <c r="S41" s="17"/>
    </row>
    <row r="42" spans="2:19" ht="15.6" x14ac:dyDescent="0.3">
      <c r="B42" s="12">
        <f t="shared" si="0"/>
        <v>3</v>
      </c>
      <c r="C42" s="13">
        <v>40911</v>
      </c>
      <c r="D42" s="14">
        <v>0.4375</v>
      </c>
      <c r="E42" s="14" t="s">
        <v>86</v>
      </c>
      <c r="F42" s="9" t="s">
        <v>88</v>
      </c>
      <c r="G42" s="9" t="s">
        <v>89</v>
      </c>
      <c r="H42" s="9"/>
      <c r="I42" s="13">
        <f t="shared" si="1"/>
        <v>40911</v>
      </c>
      <c r="J42" s="14">
        <v>0.44791666666666669</v>
      </c>
      <c r="K42" s="9" t="s">
        <v>71</v>
      </c>
      <c r="L42" s="9">
        <v>5</v>
      </c>
      <c r="M42" s="14">
        <f t="shared" si="2"/>
        <v>1.0416666666666685E-2</v>
      </c>
      <c r="N42" s="8"/>
      <c r="O42" s="8"/>
      <c r="P42" s="9"/>
      <c r="Q42" s="17"/>
      <c r="R42" s="16"/>
      <c r="S42" s="17"/>
    </row>
    <row r="43" spans="2:19" ht="15.6" x14ac:dyDescent="0.3">
      <c r="B43" s="12">
        <f t="shared" si="0"/>
        <v>3</v>
      </c>
      <c r="C43" s="13">
        <v>40911</v>
      </c>
      <c r="D43" s="14">
        <v>0.49305555555555558</v>
      </c>
      <c r="E43" s="14" t="s">
        <v>90</v>
      </c>
      <c r="F43" s="9" t="s">
        <v>91</v>
      </c>
      <c r="G43" s="9" t="s">
        <v>92</v>
      </c>
      <c r="H43" s="9" t="s">
        <v>93</v>
      </c>
      <c r="I43" s="13">
        <f t="shared" si="1"/>
        <v>40911</v>
      </c>
      <c r="J43" s="14">
        <v>0.53472222222222221</v>
      </c>
      <c r="K43" s="9" t="s">
        <v>84</v>
      </c>
      <c r="L43" s="9">
        <v>10</v>
      </c>
      <c r="M43" s="14">
        <f t="shared" si="2"/>
        <v>4.166666666666663E-2</v>
      </c>
      <c r="N43" s="8">
        <v>5.0999999999999996</v>
      </c>
      <c r="O43" s="19" t="s">
        <v>94</v>
      </c>
      <c r="P43" s="20" t="s">
        <v>95</v>
      </c>
      <c r="Q43" s="15">
        <v>10</v>
      </c>
      <c r="R43" s="16">
        <v>1</v>
      </c>
      <c r="S43" s="15">
        <f>Q43*R43</f>
        <v>10</v>
      </c>
    </row>
    <row r="44" spans="2:19" ht="15.6" x14ac:dyDescent="0.3">
      <c r="B44" s="12">
        <f t="shared" si="0"/>
        <v>3</v>
      </c>
      <c r="C44" s="13">
        <v>40911</v>
      </c>
      <c r="D44" s="14">
        <v>0.54166666666666663</v>
      </c>
      <c r="E44" s="14" t="s">
        <v>81</v>
      </c>
      <c r="F44" s="9" t="s">
        <v>88</v>
      </c>
      <c r="G44" s="6" t="s">
        <v>96</v>
      </c>
      <c r="H44" s="9"/>
      <c r="I44" s="13">
        <f t="shared" si="1"/>
        <v>40911</v>
      </c>
      <c r="J44" s="14">
        <v>0.57291666666666663</v>
      </c>
      <c r="K44" s="9" t="s">
        <v>71</v>
      </c>
      <c r="L44" s="9">
        <v>5</v>
      </c>
      <c r="M44" s="14">
        <f t="shared" si="2"/>
        <v>3.125E-2</v>
      </c>
      <c r="N44" s="8"/>
      <c r="O44" s="8"/>
      <c r="P44" s="9"/>
      <c r="Q44" s="17"/>
      <c r="R44" s="16"/>
      <c r="S44" s="17"/>
    </row>
    <row r="45" spans="2:19" ht="15.6" x14ac:dyDescent="0.3">
      <c r="B45" s="12">
        <f t="shared" si="0"/>
        <v>3</v>
      </c>
      <c r="C45" s="13">
        <v>40911</v>
      </c>
      <c r="D45" s="14">
        <v>0.58333333333333337</v>
      </c>
      <c r="E45" s="14" t="s">
        <v>90</v>
      </c>
      <c r="F45" s="9" t="s">
        <v>97</v>
      </c>
      <c r="G45" s="6" t="s">
        <v>98</v>
      </c>
      <c r="H45" s="9" t="s">
        <v>99</v>
      </c>
      <c r="I45" s="13">
        <f t="shared" si="1"/>
        <v>40911</v>
      </c>
      <c r="J45" s="14">
        <v>0.59375</v>
      </c>
      <c r="K45" s="9" t="s">
        <v>84</v>
      </c>
      <c r="L45" s="9">
        <v>5</v>
      </c>
      <c r="M45" s="14">
        <f t="shared" si="2"/>
        <v>1.041666666666663E-2</v>
      </c>
      <c r="N45" s="8">
        <v>5.0999999999999996</v>
      </c>
      <c r="O45" s="19" t="s">
        <v>94</v>
      </c>
      <c r="P45" s="20" t="s">
        <v>95</v>
      </c>
      <c r="Q45" s="15">
        <v>10</v>
      </c>
      <c r="R45" s="16">
        <v>1</v>
      </c>
      <c r="S45" s="15">
        <f t="shared" ref="S45:S51" si="3">Q45*R45</f>
        <v>10</v>
      </c>
    </row>
    <row r="46" spans="2:19" ht="15.6" x14ac:dyDescent="0.3">
      <c r="B46" s="12">
        <f t="shared" si="0"/>
        <v>3</v>
      </c>
      <c r="C46" s="13">
        <v>40911</v>
      </c>
      <c r="D46" s="14">
        <v>0.59375</v>
      </c>
      <c r="E46" s="14" t="s">
        <v>90</v>
      </c>
      <c r="F46" s="9" t="s">
        <v>100</v>
      </c>
      <c r="G46" s="6" t="s">
        <v>98</v>
      </c>
      <c r="H46" s="9" t="s">
        <v>101</v>
      </c>
      <c r="I46" s="13">
        <f t="shared" si="1"/>
        <v>40911</v>
      </c>
      <c r="J46" s="14">
        <v>0.60416666666666663</v>
      </c>
      <c r="K46" s="9" t="s">
        <v>84</v>
      </c>
      <c r="L46" s="9">
        <v>5</v>
      </c>
      <c r="M46" s="14">
        <f t="shared" si="2"/>
        <v>1.041666666666663E-2</v>
      </c>
      <c r="N46" s="8">
        <v>5.0999999999999996</v>
      </c>
      <c r="O46" s="19" t="s">
        <v>94</v>
      </c>
      <c r="P46" s="20" t="s">
        <v>95</v>
      </c>
      <c r="Q46" s="15">
        <v>10</v>
      </c>
      <c r="R46" s="16">
        <v>1</v>
      </c>
      <c r="S46" s="15">
        <f t="shared" si="3"/>
        <v>10</v>
      </c>
    </row>
    <row r="47" spans="2:19" ht="15.6" x14ac:dyDescent="0.3">
      <c r="B47" s="12">
        <f t="shared" si="0"/>
        <v>3</v>
      </c>
      <c r="C47" s="13">
        <v>40911</v>
      </c>
      <c r="D47" s="14">
        <v>0.61805555555555558</v>
      </c>
      <c r="E47" s="14" t="s">
        <v>90</v>
      </c>
      <c r="F47" s="9" t="s">
        <v>102</v>
      </c>
      <c r="G47" s="6" t="s">
        <v>103</v>
      </c>
      <c r="H47" s="9" t="s">
        <v>104</v>
      </c>
      <c r="I47" s="13">
        <f t="shared" si="1"/>
        <v>40911</v>
      </c>
      <c r="J47" s="14">
        <v>0.64583333333333337</v>
      </c>
      <c r="K47" s="9" t="s">
        <v>84</v>
      </c>
      <c r="L47" s="9">
        <v>5</v>
      </c>
      <c r="M47" s="14">
        <f t="shared" si="2"/>
        <v>2.777777777777779E-2</v>
      </c>
      <c r="N47" s="8">
        <v>5.0999999999999996</v>
      </c>
      <c r="O47" s="19" t="s">
        <v>94</v>
      </c>
      <c r="P47" s="20" t="s">
        <v>95</v>
      </c>
      <c r="Q47" s="15">
        <v>10</v>
      </c>
      <c r="R47" s="16">
        <v>1</v>
      </c>
      <c r="S47" s="15">
        <f t="shared" si="3"/>
        <v>10</v>
      </c>
    </row>
    <row r="48" spans="2:19" ht="15.6" x14ac:dyDescent="0.3">
      <c r="B48" s="12">
        <f t="shared" si="0"/>
        <v>3</v>
      </c>
      <c r="C48" s="13">
        <v>40911</v>
      </c>
      <c r="D48" s="14">
        <v>0.61805555555555558</v>
      </c>
      <c r="E48" s="14" t="s">
        <v>105</v>
      </c>
      <c r="F48" s="9" t="s">
        <v>102</v>
      </c>
      <c r="G48" s="9" t="s">
        <v>106</v>
      </c>
      <c r="H48" s="9"/>
      <c r="I48" s="13">
        <f t="shared" si="1"/>
        <v>40911</v>
      </c>
      <c r="J48" s="14">
        <v>0.64583333333333337</v>
      </c>
      <c r="K48" s="9" t="s">
        <v>71</v>
      </c>
      <c r="L48" s="9"/>
      <c r="M48" s="14">
        <f>J48-D48</f>
        <v>2.777777777777779E-2</v>
      </c>
      <c r="N48" s="9">
        <f>LOOKUP(G48,'[1]3'!$B$2:$B$143,'[1]3'!$A$2:$A$143)</f>
        <v>3.17</v>
      </c>
      <c r="O48" s="9" t="str">
        <f>LOOKUP(G48,'[1]3'!$B$2:$B$143,'[1]3'!$B$2:$B$143)</f>
        <v>Vadības plates ZKS tipa drošinātāja nomaiņa</v>
      </c>
      <c r="P48" s="9" t="str">
        <f>LOOKUP(G48,'[1]3'!$B$2:$B$143,'[1]3'!$C$2:$C$143)</f>
        <v>gab.</v>
      </c>
      <c r="Q48" s="15">
        <f>LOOKUP(G48,'[1]3'!$B$2:$B$143,'[1]3'!$D$2:$D$143)</f>
        <v>10</v>
      </c>
      <c r="R48" s="16">
        <v>1</v>
      </c>
      <c r="S48" s="15">
        <f t="shared" si="3"/>
        <v>10</v>
      </c>
    </row>
    <row r="49" spans="2:19" ht="15.6" x14ac:dyDescent="0.3">
      <c r="B49" s="12">
        <f t="shared" si="0"/>
        <v>3</v>
      </c>
      <c r="C49" s="13">
        <v>40911</v>
      </c>
      <c r="D49" s="14">
        <v>0.61805555555555558</v>
      </c>
      <c r="E49" s="14" t="s">
        <v>105</v>
      </c>
      <c r="F49" s="9" t="s">
        <v>102</v>
      </c>
      <c r="G49" s="9" t="s">
        <v>107</v>
      </c>
      <c r="H49" s="9"/>
      <c r="I49" s="13">
        <f t="shared" si="1"/>
        <v>40911</v>
      </c>
      <c r="J49" s="14">
        <v>0.64583333333333337</v>
      </c>
      <c r="K49" s="9" t="s">
        <v>71</v>
      </c>
      <c r="L49" s="9"/>
      <c r="M49" s="14">
        <f>J49-D49</f>
        <v>2.777777777777779E-2</v>
      </c>
      <c r="N49" s="9">
        <f>LOOKUP(G49,'[1]3'!$B$2:$B$143,'[1]3'!$A$2:$A$143)</f>
        <v>2.4</v>
      </c>
      <c r="O49" s="9" t="str">
        <f>LOOKUP(G49,'[1]3'!$B$2:$B$143,'[1]3'!$B$2:$B$143)</f>
        <v>Balsta vāka maiņa</v>
      </c>
      <c r="P49" s="9" t="str">
        <f>LOOKUP(G49,'[1]3'!$B$2:$B$143,'[1]3'!$C$2:$C$143)</f>
        <v>gab.</v>
      </c>
      <c r="Q49" s="15">
        <f>LOOKUP(G49,'[1]3'!$B$2:$B$143,'[1]3'!$D$2:$D$143)</f>
        <v>5</v>
      </c>
      <c r="R49" s="16">
        <v>1</v>
      </c>
      <c r="S49" s="15">
        <f t="shared" si="3"/>
        <v>5</v>
      </c>
    </row>
    <row r="50" spans="2:19" ht="15.6" x14ac:dyDescent="0.3">
      <c r="B50" s="12">
        <f t="shared" si="0"/>
        <v>3</v>
      </c>
      <c r="C50" s="13">
        <v>40911</v>
      </c>
      <c r="D50" s="14">
        <v>0.65625</v>
      </c>
      <c r="E50" s="14" t="s">
        <v>90</v>
      </c>
      <c r="F50" s="9" t="s">
        <v>77</v>
      </c>
      <c r="G50" s="9" t="s">
        <v>108</v>
      </c>
      <c r="H50" s="9" t="s">
        <v>109</v>
      </c>
      <c r="I50" s="13">
        <f t="shared" si="1"/>
        <v>40911</v>
      </c>
      <c r="J50" s="14">
        <v>0.66666666666666663</v>
      </c>
      <c r="K50" s="9" t="s">
        <v>84</v>
      </c>
      <c r="L50" s="9">
        <v>5</v>
      </c>
      <c r="M50" s="14">
        <f t="shared" ref="M50:M71" si="4">J50-D50</f>
        <v>1.041666666666663E-2</v>
      </c>
      <c r="N50" s="8">
        <v>5.0999999999999996</v>
      </c>
      <c r="O50" s="19" t="s">
        <v>94</v>
      </c>
      <c r="P50" s="20" t="s">
        <v>95</v>
      </c>
      <c r="Q50" s="15">
        <v>10</v>
      </c>
      <c r="R50" s="16">
        <v>1</v>
      </c>
      <c r="S50" s="15">
        <f t="shared" si="3"/>
        <v>10</v>
      </c>
    </row>
    <row r="51" spans="2:19" ht="15.6" x14ac:dyDescent="0.3">
      <c r="B51" s="12">
        <f t="shared" si="0"/>
        <v>3</v>
      </c>
      <c r="C51" s="13">
        <v>40911</v>
      </c>
      <c r="D51" s="14">
        <v>0.65625</v>
      </c>
      <c r="E51" s="14" t="s">
        <v>105</v>
      </c>
      <c r="F51" s="9" t="s">
        <v>77</v>
      </c>
      <c r="G51" s="9" t="s">
        <v>110</v>
      </c>
      <c r="H51" s="9"/>
      <c r="I51" s="13">
        <f t="shared" si="1"/>
        <v>40911</v>
      </c>
      <c r="J51" s="14">
        <v>0.66666666666666663</v>
      </c>
      <c r="K51" s="9" t="s">
        <v>71</v>
      </c>
      <c r="L51" s="9"/>
      <c r="M51" s="14">
        <f t="shared" si="4"/>
        <v>1.041666666666663E-2</v>
      </c>
      <c r="N51" s="9">
        <f>LOOKUP(G51,'[1]3'!$B$2:$B$143,'[1]3'!$A$2:$A$143)</f>
        <v>2.4</v>
      </c>
      <c r="O51" s="9" t="str">
        <f>LOOKUP(G51,'[1]3'!$B$2:$B$143,'[1]3'!$B$2:$B$143)</f>
        <v>Balsta vāka maiņa</v>
      </c>
      <c r="P51" s="9" t="str">
        <f>LOOKUP(G51,'[1]3'!$B$2:$B$143,'[1]3'!$C$2:$C$143)</f>
        <v>gab.</v>
      </c>
      <c r="Q51" s="15">
        <f>LOOKUP(G51,'[1]3'!$B$2:$B$143,'[1]3'!$D$2:$D$143)</f>
        <v>5</v>
      </c>
      <c r="R51" s="16">
        <v>1</v>
      </c>
      <c r="S51" s="15">
        <f t="shared" si="3"/>
        <v>5</v>
      </c>
    </row>
    <row r="52" spans="2:19" ht="15.6" x14ac:dyDescent="0.3">
      <c r="B52" s="12">
        <f t="shared" si="0"/>
        <v>3</v>
      </c>
      <c r="C52" s="13">
        <v>40911</v>
      </c>
      <c r="D52" s="14">
        <v>0.66666666666666663</v>
      </c>
      <c r="E52" s="14" t="s">
        <v>111</v>
      </c>
      <c r="F52" s="9" t="s">
        <v>74</v>
      </c>
      <c r="G52" s="9" t="s">
        <v>112</v>
      </c>
      <c r="H52" s="9"/>
      <c r="I52" s="13">
        <f t="shared" si="1"/>
        <v>40911</v>
      </c>
      <c r="J52" s="14">
        <v>0.72916666666666663</v>
      </c>
      <c r="K52" s="9" t="s">
        <v>71</v>
      </c>
      <c r="L52" s="9"/>
      <c r="M52" s="14">
        <f t="shared" si="4"/>
        <v>6.25E-2</v>
      </c>
      <c r="N52" s="8"/>
      <c r="O52" s="8"/>
      <c r="P52" s="9"/>
      <c r="Q52" s="17"/>
      <c r="R52" s="16"/>
      <c r="S52" s="17"/>
    </row>
    <row r="53" spans="2:19" ht="15.6" x14ac:dyDescent="0.3">
      <c r="B53" s="12">
        <f t="shared" si="0"/>
        <v>4</v>
      </c>
      <c r="C53" s="13">
        <v>40912</v>
      </c>
      <c r="D53" s="14">
        <v>0.25</v>
      </c>
      <c r="E53" s="14" t="s">
        <v>67</v>
      </c>
      <c r="F53" s="9" t="s">
        <v>68</v>
      </c>
      <c r="G53" s="9" t="s">
        <v>69</v>
      </c>
      <c r="H53" s="9" t="s">
        <v>113</v>
      </c>
      <c r="I53" s="13">
        <f t="shared" si="1"/>
        <v>40912</v>
      </c>
      <c r="J53" s="14">
        <v>0.3125</v>
      </c>
      <c r="K53" s="9" t="s">
        <v>84</v>
      </c>
      <c r="L53" s="9">
        <v>20</v>
      </c>
      <c r="M53" s="14">
        <f t="shared" si="4"/>
        <v>6.25E-2</v>
      </c>
      <c r="N53" s="8">
        <f>LOOKUP(G53,'[1]3'!$B$2:$B$143,'[1]3'!$A$2:$A$143)</f>
        <v>5.2</v>
      </c>
      <c r="O53" s="9" t="str">
        <f>LOOKUP(G53,'[1]3'!$B$2:$B$143,'[1]3'!$B$2:$B$143)</f>
        <v>Maršruta apsekošana</v>
      </c>
      <c r="P53" s="9" t="str">
        <f>LOOKUP(G53,'[1]3'!$B$2:$B$143,'[1]3'!$C$2:$C$143)</f>
        <v>km</v>
      </c>
      <c r="Q53" s="15">
        <f>LOOKUP(G53,'[1]3'!$B$2:$B$143,'[1]3'!$D$2:$D$143)</f>
        <v>1</v>
      </c>
      <c r="R53" s="16">
        <v>20</v>
      </c>
      <c r="S53" s="15">
        <f>Q53*R53</f>
        <v>20</v>
      </c>
    </row>
    <row r="54" spans="2:19" ht="15.6" x14ac:dyDescent="0.3">
      <c r="B54" s="12">
        <f t="shared" si="0"/>
        <v>4</v>
      </c>
      <c r="C54" s="13">
        <v>40912</v>
      </c>
      <c r="D54" s="14">
        <v>0.32291666666666669</v>
      </c>
      <c r="E54" s="14" t="s">
        <v>73</v>
      </c>
      <c r="F54" s="9" t="s">
        <v>74</v>
      </c>
      <c r="G54" s="9" t="s">
        <v>75</v>
      </c>
      <c r="H54" s="9"/>
      <c r="I54" s="13">
        <f t="shared" si="1"/>
        <v>40912</v>
      </c>
      <c r="J54" s="14">
        <v>0.35416666666666669</v>
      </c>
      <c r="K54" s="9" t="s">
        <v>71</v>
      </c>
      <c r="L54" s="9"/>
      <c r="M54" s="14">
        <f t="shared" si="4"/>
        <v>3.125E-2</v>
      </c>
      <c r="N54" s="8"/>
      <c r="O54" s="8"/>
      <c r="P54" s="9"/>
      <c r="Q54" s="17"/>
      <c r="R54" s="16"/>
      <c r="S54" s="17"/>
    </row>
    <row r="55" spans="2:19" ht="15.6" x14ac:dyDescent="0.3">
      <c r="B55" s="12">
        <f t="shared" si="0"/>
        <v>4</v>
      </c>
      <c r="C55" s="13">
        <v>40912</v>
      </c>
      <c r="D55" s="14">
        <v>0.35416666666666669</v>
      </c>
      <c r="E55" s="14" t="s">
        <v>86</v>
      </c>
      <c r="F55" s="9" t="s">
        <v>74</v>
      </c>
      <c r="G55" s="9" t="s">
        <v>114</v>
      </c>
      <c r="H55" s="9"/>
      <c r="I55" s="13">
        <f t="shared" si="1"/>
        <v>40912</v>
      </c>
      <c r="J55" s="14">
        <v>0.375</v>
      </c>
      <c r="K55" s="9" t="s">
        <v>71</v>
      </c>
      <c r="L55" s="9"/>
      <c r="M55" s="14">
        <f t="shared" si="4"/>
        <v>2.0833333333333315E-2</v>
      </c>
      <c r="N55" s="8"/>
      <c r="O55" s="8"/>
      <c r="P55" s="9"/>
      <c r="Q55" s="17"/>
      <c r="R55" s="16"/>
      <c r="S55" s="17"/>
    </row>
    <row r="56" spans="2:19" ht="15.6" x14ac:dyDescent="0.3">
      <c r="B56" s="12">
        <f t="shared" si="0"/>
        <v>4</v>
      </c>
      <c r="C56" s="13">
        <v>40912</v>
      </c>
      <c r="D56" s="14">
        <v>0.375</v>
      </c>
      <c r="E56" s="14" t="s">
        <v>90</v>
      </c>
      <c r="F56" s="9" t="s">
        <v>102</v>
      </c>
      <c r="G56" s="9" t="s">
        <v>108</v>
      </c>
      <c r="H56" s="9" t="s">
        <v>115</v>
      </c>
      <c r="I56" s="13">
        <f t="shared" si="1"/>
        <v>40912</v>
      </c>
      <c r="J56" s="14">
        <v>0.66666666666666663</v>
      </c>
      <c r="K56" s="9" t="s">
        <v>84</v>
      </c>
      <c r="L56" s="9">
        <v>5</v>
      </c>
      <c r="M56" s="14">
        <f t="shared" si="4"/>
        <v>0.29166666666666663</v>
      </c>
      <c r="N56" s="8">
        <v>5.0999999999999996</v>
      </c>
      <c r="O56" s="19" t="s">
        <v>94</v>
      </c>
      <c r="P56" s="20" t="s">
        <v>95</v>
      </c>
      <c r="Q56" s="15">
        <v>10</v>
      </c>
      <c r="R56" s="16">
        <v>1</v>
      </c>
      <c r="S56" s="15">
        <f>Q56*R56</f>
        <v>10</v>
      </c>
    </row>
    <row r="57" spans="2:19" ht="15.6" x14ac:dyDescent="0.3">
      <c r="B57" s="12">
        <f t="shared" si="0"/>
        <v>4</v>
      </c>
      <c r="C57" s="13">
        <v>40912</v>
      </c>
      <c r="D57" s="14">
        <v>0.375</v>
      </c>
      <c r="E57" s="14" t="s">
        <v>105</v>
      </c>
      <c r="F57" s="9" t="s">
        <v>102</v>
      </c>
      <c r="G57" s="9" t="s">
        <v>116</v>
      </c>
      <c r="H57" s="9"/>
      <c r="I57" s="13">
        <f t="shared" si="1"/>
        <v>40912</v>
      </c>
      <c r="J57" s="14">
        <v>0.39583333333333331</v>
      </c>
      <c r="K57" s="9" t="s">
        <v>71</v>
      </c>
      <c r="L57" s="9"/>
      <c r="M57" s="14">
        <f t="shared" si="4"/>
        <v>2.0833333333333315E-2</v>
      </c>
      <c r="N57" s="9">
        <f>LOOKUP(G57,'[1]3'!$B$2:$B$143,'[1]3'!$A$2:$A$143)</f>
        <v>1.28</v>
      </c>
      <c r="O57" s="9" t="str">
        <f>LOOKUP(G57,'[1]3'!$B$2:$B$143,'[1]3'!$B$2:$B$143)</f>
        <v>SP-7 tipa sadalnes montāža</v>
      </c>
      <c r="P57" s="9" t="str">
        <f>LOOKUP(G57,'[1]3'!$B$2:$B$143,'[1]3'!$C$2:$C$143)</f>
        <v>gab.</v>
      </c>
      <c r="Q57" s="15">
        <f>LOOKUP(G57,'[1]3'!$B$2:$B$143,'[1]3'!$D$2:$D$143)</f>
        <v>20</v>
      </c>
      <c r="R57" s="16">
        <v>1</v>
      </c>
      <c r="S57" s="15">
        <f>Q57*R57</f>
        <v>20</v>
      </c>
    </row>
    <row r="58" spans="2:19" ht="15.6" x14ac:dyDescent="0.3">
      <c r="B58" s="12">
        <f t="shared" si="0"/>
        <v>4</v>
      </c>
      <c r="C58" s="13">
        <v>40912</v>
      </c>
      <c r="D58" s="14">
        <v>0.39583333333333331</v>
      </c>
      <c r="E58" s="14" t="s">
        <v>86</v>
      </c>
      <c r="F58" s="9" t="s">
        <v>74</v>
      </c>
      <c r="G58" s="9" t="s">
        <v>117</v>
      </c>
      <c r="H58" s="9"/>
      <c r="I58" s="13">
        <f t="shared" si="1"/>
        <v>40912</v>
      </c>
      <c r="J58" s="14">
        <v>0.41666666666666669</v>
      </c>
      <c r="K58" s="9" t="s">
        <v>71</v>
      </c>
      <c r="L58" s="9"/>
      <c r="M58" s="14">
        <f t="shared" si="4"/>
        <v>2.083333333333337E-2</v>
      </c>
      <c r="N58" s="8"/>
      <c r="O58" s="8"/>
      <c r="P58" s="9"/>
      <c r="Q58" s="17"/>
      <c r="R58" s="16"/>
      <c r="S58" s="17"/>
    </row>
    <row r="59" spans="2:19" ht="15.6" x14ac:dyDescent="0.3">
      <c r="B59" s="12">
        <f t="shared" si="0"/>
        <v>4</v>
      </c>
      <c r="C59" s="13">
        <v>40912</v>
      </c>
      <c r="D59" s="14">
        <v>0.41666666666666669</v>
      </c>
      <c r="E59" s="14" t="s">
        <v>111</v>
      </c>
      <c r="F59" s="9" t="s">
        <v>74</v>
      </c>
      <c r="G59" s="9" t="s">
        <v>118</v>
      </c>
      <c r="H59" s="9"/>
      <c r="I59" s="13">
        <f t="shared" si="1"/>
        <v>40912</v>
      </c>
      <c r="J59" s="14">
        <v>0.47916666666666669</v>
      </c>
      <c r="K59" s="9" t="s">
        <v>71</v>
      </c>
      <c r="L59" s="9"/>
      <c r="M59" s="14">
        <f t="shared" si="4"/>
        <v>6.25E-2</v>
      </c>
      <c r="N59" s="8"/>
      <c r="O59" s="8"/>
      <c r="P59" s="9"/>
      <c r="Q59" s="17"/>
      <c r="R59" s="16"/>
      <c r="S59" s="17"/>
    </row>
    <row r="60" spans="2:19" ht="15.6" x14ac:dyDescent="0.3">
      <c r="B60" s="12">
        <f t="shared" si="0"/>
        <v>4</v>
      </c>
      <c r="C60" s="13">
        <v>40912</v>
      </c>
      <c r="D60" s="14">
        <v>0.47916666666666669</v>
      </c>
      <c r="E60" s="14" t="s">
        <v>111</v>
      </c>
      <c r="F60" s="9" t="s">
        <v>74</v>
      </c>
      <c r="G60" s="9" t="s">
        <v>119</v>
      </c>
      <c r="H60" s="9"/>
      <c r="I60" s="13">
        <f t="shared" si="1"/>
        <v>40912</v>
      </c>
      <c r="J60" s="14">
        <v>0.54166666666666663</v>
      </c>
      <c r="K60" s="9" t="s">
        <v>71</v>
      </c>
      <c r="L60" s="9"/>
      <c r="M60" s="14">
        <f t="shared" si="4"/>
        <v>6.2499999999999944E-2</v>
      </c>
      <c r="N60" s="8"/>
      <c r="O60" s="8"/>
      <c r="P60" s="9"/>
      <c r="Q60" s="17"/>
      <c r="R60" s="16"/>
      <c r="S60" s="17"/>
    </row>
    <row r="61" spans="2:19" ht="15.6" x14ac:dyDescent="0.3">
      <c r="B61" s="12">
        <f t="shared" si="0"/>
        <v>4</v>
      </c>
      <c r="C61" s="13">
        <v>40912</v>
      </c>
      <c r="D61" s="14">
        <v>0.54166666666666663</v>
      </c>
      <c r="E61" s="14" t="s">
        <v>86</v>
      </c>
      <c r="F61" s="9" t="s">
        <v>88</v>
      </c>
      <c r="G61" s="6" t="s">
        <v>96</v>
      </c>
      <c r="H61" s="9"/>
      <c r="I61" s="13">
        <f t="shared" si="1"/>
        <v>40912</v>
      </c>
      <c r="J61" s="14">
        <v>0.5625</v>
      </c>
      <c r="K61" s="9" t="s">
        <v>71</v>
      </c>
      <c r="L61" s="9">
        <v>5</v>
      </c>
      <c r="M61" s="14">
        <f t="shared" si="4"/>
        <v>2.083333333333337E-2</v>
      </c>
      <c r="N61" s="8"/>
      <c r="O61" s="8"/>
      <c r="P61" s="9"/>
      <c r="Q61" s="17"/>
      <c r="R61" s="16"/>
      <c r="S61" s="17"/>
    </row>
    <row r="62" spans="2:19" ht="15.6" x14ac:dyDescent="0.3">
      <c r="B62" s="12">
        <f t="shared" si="0"/>
        <v>4</v>
      </c>
      <c r="C62" s="13">
        <v>40912</v>
      </c>
      <c r="D62" s="14">
        <v>0.5625</v>
      </c>
      <c r="E62" s="14" t="s">
        <v>120</v>
      </c>
      <c r="F62" s="9" t="s">
        <v>88</v>
      </c>
      <c r="G62" s="6" t="s">
        <v>121</v>
      </c>
      <c r="H62" s="9"/>
      <c r="I62" s="13">
        <f t="shared" si="1"/>
        <v>40912</v>
      </c>
      <c r="J62" s="14">
        <v>0.60416666666666663</v>
      </c>
      <c r="K62" s="9" t="s">
        <v>71</v>
      </c>
      <c r="L62" s="9"/>
      <c r="M62" s="14">
        <f t="shared" si="4"/>
        <v>4.166666666666663E-2</v>
      </c>
      <c r="N62" s="8"/>
      <c r="O62" s="8"/>
      <c r="P62" s="9"/>
      <c r="Q62" s="17"/>
      <c r="R62" s="16"/>
      <c r="S62" s="17"/>
    </row>
    <row r="63" spans="2:19" ht="15.6" x14ac:dyDescent="0.3">
      <c r="B63" s="12">
        <f t="shared" si="0"/>
        <v>4</v>
      </c>
      <c r="C63" s="13">
        <v>40912</v>
      </c>
      <c r="D63" s="14">
        <v>0.61458333333333337</v>
      </c>
      <c r="E63" s="14" t="s">
        <v>111</v>
      </c>
      <c r="F63" s="9" t="s">
        <v>74</v>
      </c>
      <c r="G63" s="9" t="s">
        <v>122</v>
      </c>
      <c r="H63" s="9"/>
      <c r="I63" s="13">
        <f t="shared" si="1"/>
        <v>40912</v>
      </c>
      <c r="J63" s="14">
        <v>0.625</v>
      </c>
      <c r="K63" s="9" t="s">
        <v>71</v>
      </c>
      <c r="L63" s="9"/>
      <c r="M63" s="14">
        <f t="shared" si="4"/>
        <v>1.041666666666663E-2</v>
      </c>
      <c r="N63" s="8"/>
      <c r="O63" s="8"/>
      <c r="P63" s="9"/>
      <c r="Q63" s="17"/>
      <c r="R63" s="16"/>
      <c r="S63" s="17"/>
    </row>
    <row r="64" spans="2:19" ht="15.6" x14ac:dyDescent="0.3">
      <c r="B64" s="12">
        <f t="shared" si="0"/>
        <v>4</v>
      </c>
      <c r="C64" s="13">
        <v>40912</v>
      </c>
      <c r="D64" s="21">
        <v>0.59861111111111109</v>
      </c>
      <c r="E64" s="14" t="s">
        <v>90</v>
      </c>
      <c r="F64" s="9" t="s">
        <v>123</v>
      </c>
      <c r="G64" s="6" t="s">
        <v>124</v>
      </c>
      <c r="H64" s="9" t="s">
        <v>125</v>
      </c>
      <c r="I64" s="13">
        <f t="shared" si="1"/>
        <v>40912</v>
      </c>
      <c r="J64" s="21">
        <v>0.70833333333333337</v>
      </c>
      <c r="K64" s="9" t="s">
        <v>84</v>
      </c>
      <c r="L64" s="9">
        <v>5</v>
      </c>
      <c r="M64" s="14">
        <f t="shared" si="4"/>
        <v>0.10972222222222228</v>
      </c>
      <c r="N64" s="8">
        <v>5.0999999999999996</v>
      </c>
      <c r="O64" s="19" t="s">
        <v>94</v>
      </c>
      <c r="P64" s="20" t="s">
        <v>95</v>
      </c>
      <c r="Q64" s="15">
        <v>10</v>
      </c>
      <c r="R64" s="16">
        <v>1</v>
      </c>
      <c r="S64" s="15">
        <f>Q64*R64</f>
        <v>10</v>
      </c>
    </row>
    <row r="65" spans="2:19" ht="15.6" x14ac:dyDescent="0.3">
      <c r="B65" s="12">
        <f t="shared" si="0"/>
        <v>4</v>
      </c>
      <c r="C65" s="13">
        <v>40912</v>
      </c>
      <c r="D65" s="14">
        <v>0.625</v>
      </c>
      <c r="E65" s="14" t="s">
        <v>105</v>
      </c>
      <c r="F65" s="9" t="s">
        <v>123</v>
      </c>
      <c r="G65" s="9" t="s">
        <v>126</v>
      </c>
      <c r="H65" s="9"/>
      <c r="I65" s="13">
        <f t="shared" si="1"/>
        <v>40912</v>
      </c>
      <c r="J65" s="14">
        <v>0.66666666666666663</v>
      </c>
      <c r="K65" s="9" t="s">
        <v>71</v>
      </c>
      <c r="L65" s="9"/>
      <c r="M65" s="14">
        <f t="shared" si="4"/>
        <v>4.166666666666663E-2</v>
      </c>
      <c r="N65" s="9">
        <f>LOOKUP(G65,'[1]3'!$B$2:$B$143,'[1]3'!$A$2:$A$143)</f>
        <v>4.4000000000000004</v>
      </c>
      <c r="O65" s="9" t="str">
        <f>LOOKUP(G65,'[1]3'!$B$2:$B$143,'[1]3'!$B$2:$B$143)</f>
        <v>Signālgalvas demontāža uz balsta</v>
      </c>
      <c r="P65" s="9" t="str">
        <f>LOOKUP(G65,'[1]3'!$B$2:$B$143,'[1]3'!$C$2:$C$143)</f>
        <v>gab.</v>
      </c>
      <c r="Q65" s="15">
        <f>LOOKUP(G65,'[1]3'!$B$2:$B$143,'[1]3'!$D$2:$D$143)</f>
        <v>10</v>
      </c>
      <c r="R65" s="16">
        <v>1</v>
      </c>
      <c r="S65" s="15">
        <f>Q65*R65</f>
        <v>10</v>
      </c>
    </row>
    <row r="66" spans="2:19" ht="15.6" x14ac:dyDescent="0.3">
      <c r="B66" s="12">
        <f t="shared" si="0"/>
        <v>4</v>
      </c>
      <c r="C66" s="13">
        <v>40912</v>
      </c>
      <c r="D66" s="14">
        <v>0.66666666666666663</v>
      </c>
      <c r="E66" s="14" t="s">
        <v>105</v>
      </c>
      <c r="F66" s="9" t="s">
        <v>123</v>
      </c>
      <c r="G66" s="9" t="s">
        <v>127</v>
      </c>
      <c r="H66" s="9"/>
      <c r="I66" s="13">
        <f t="shared" si="1"/>
        <v>40912</v>
      </c>
      <c r="J66" s="14">
        <v>0.72916666666666663</v>
      </c>
      <c r="K66" s="9" t="s">
        <v>71</v>
      </c>
      <c r="L66" s="9"/>
      <c r="M66" s="14">
        <f t="shared" si="4"/>
        <v>6.25E-2</v>
      </c>
      <c r="N66" s="9">
        <f>LOOKUP(G66,'[1]3'!$B$2:$B$143,'[1]3'!$A$2:$A$143)</f>
        <v>2.4300000000000002</v>
      </c>
      <c r="O66" s="9" t="str">
        <f>LOOKUP(G66,'[1]3'!$B$2:$B$143,'[1]3'!$B$2:$B$143)</f>
        <v>Pasūtītāja transporta signālgalvas montāža uz balsta</v>
      </c>
      <c r="P66" s="9" t="str">
        <f>LOOKUP(G66,'[1]3'!$B$2:$B$143,'[1]3'!$C$2:$C$143)</f>
        <v>gab.</v>
      </c>
      <c r="Q66" s="15">
        <f>LOOKUP(G66,'[1]3'!$B$2:$B$143,'[1]3'!$D$2:$D$143)</f>
        <v>20</v>
      </c>
      <c r="R66" s="16">
        <v>1</v>
      </c>
      <c r="S66" s="15">
        <f>Q66*R66</f>
        <v>20</v>
      </c>
    </row>
    <row r="67" spans="2:19" ht="15.6" x14ac:dyDescent="0.3">
      <c r="B67" s="12">
        <f t="shared" si="0"/>
        <v>4</v>
      </c>
      <c r="C67" s="13">
        <v>40912</v>
      </c>
      <c r="D67" s="14">
        <v>0.66666666666666663</v>
      </c>
      <c r="E67" s="14" t="s">
        <v>105</v>
      </c>
      <c r="F67" s="9" t="s">
        <v>123</v>
      </c>
      <c r="G67" s="9" t="s">
        <v>128</v>
      </c>
      <c r="H67" s="9"/>
      <c r="I67" s="13">
        <f t="shared" si="1"/>
        <v>40912</v>
      </c>
      <c r="J67" s="14">
        <v>0.72916666666666663</v>
      </c>
      <c r="K67" s="9" t="s">
        <v>71</v>
      </c>
      <c r="L67" s="9"/>
      <c r="M67" s="14">
        <f t="shared" si="4"/>
        <v>6.25E-2</v>
      </c>
      <c r="N67" s="9">
        <f>LOOKUP(G67,'[1]3'!$B$2:$B$143,'[1]3'!$A$2:$A$143)</f>
        <v>1.1100000000000001</v>
      </c>
      <c r="O67" s="9" t="str">
        <f>LOOKUP(G67,'[1]3'!$B$2:$B$143,'[1]3'!$B$2:$B$143)</f>
        <v>Signālkabeļa Cu 7x1,5 montāža stabā, konsolē</v>
      </c>
      <c r="P67" s="9" t="str">
        <f>LOOKUP(G67,'[1]3'!$B$2:$B$143,'[1]3'!$C$2:$C$143)</f>
        <v>m.</v>
      </c>
      <c r="Q67" s="15">
        <f>LOOKUP(G67,'[1]3'!$B$2:$B$143,'[1]3'!$D$2:$D$143)</f>
        <v>1.5</v>
      </c>
      <c r="R67" s="16">
        <v>3</v>
      </c>
      <c r="S67" s="15">
        <f>Q67*R67</f>
        <v>4.5</v>
      </c>
    </row>
    <row r="68" spans="2:19" ht="15.6" x14ac:dyDescent="0.3">
      <c r="B68" s="12">
        <f t="shared" si="0"/>
        <v>4</v>
      </c>
      <c r="C68" s="13">
        <v>40912</v>
      </c>
      <c r="D68" s="14">
        <v>0.66666666666666663</v>
      </c>
      <c r="E68" s="14" t="s">
        <v>105</v>
      </c>
      <c r="F68" s="9" t="s">
        <v>123</v>
      </c>
      <c r="G68" s="9" t="s">
        <v>129</v>
      </c>
      <c r="H68" s="9"/>
      <c r="I68" s="13">
        <f t="shared" si="1"/>
        <v>40912</v>
      </c>
      <c r="J68" s="14">
        <v>0.72916666666666663</v>
      </c>
      <c r="K68" s="9" t="s">
        <v>71</v>
      </c>
      <c r="L68" s="9"/>
      <c r="M68" s="14">
        <f t="shared" si="4"/>
        <v>6.25E-2</v>
      </c>
      <c r="N68" s="9">
        <f>LOOKUP(G68,'[1]3'!$B$2:$B$143,'[1]3'!$A$2:$A$143)</f>
        <v>1.25</v>
      </c>
      <c r="O68" s="9" t="str">
        <f>LOOKUP(G68,'[1]3'!$B$2:$B$143,'[1]3'!$B$2:$B$143)</f>
        <v>Signālkabeļa spaiļu komplekta nomaiņa balstā, konsolē</v>
      </c>
      <c r="P68" s="9" t="str">
        <f>LOOKUP(G68,'[1]3'!$B$2:$B$143,'[1]3'!$C$2:$C$143)</f>
        <v>kompl.</v>
      </c>
      <c r="Q68" s="15">
        <f>LOOKUP(G68,'[1]3'!$B$2:$B$143,'[1]3'!$D$2:$D$143)</f>
        <v>5</v>
      </c>
      <c r="R68" s="16">
        <v>1</v>
      </c>
      <c r="S68" s="15">
        <f>Q68*R68</f>
        <v>5</v>
      </c>
    </row>
    <row r="69" spans="2:19" ht="15.6" x14ac:dyDescent="0.3">
      <c r="B69" s="12">
        <f t="shared" si="0"/>
        <v>4</v>
      </c>
      <c r="C69" s="13">
        <v>40912</v>
      </c>
      <c r="D69" s="14">
        <v>0.875</v>
      </c>
      <c r="E69" s="14" t="s">
        <v>86</v>
      </c>
      <c r="F69" s="9" t="s">
        <v>130</v>
      </c>
      <c r="G69" s="9" t="s">
        <v>131</v>
      </c>
      <c r="H69" s="9"/>
      <c r="I69" s="13">
        <f t="shared" si="1"/>
        <v>40912</v>
      </c>
      <c r="J69" s="14">
        <v>0.89583333333333337</v>
      </c>
      <c r="K69" s="9" t="s">
        <v>71</v>
      </c>
      <c r="L69" s="9">
        <v>5</v>
      </c>
      <c r="M69" s="14">
        <f t="shared" si="4"/>
        <v>2.083333333333337E-2</v>
      </c>
      <c r="N69" s="8"/>
      <c r="O69" s="8"/>
      <c r="P69" s="9"/>
      <c r="Q69" s="17"/>
      <c r="R69" s="16"/>
      <c r="S69" s="17"/>
    </row>
    <row r="70" spans="2:19" ht="15.6" x14ac:dyDescent="0.3">
      <c r="B70" s="12">
        <f t="shared" si="0"/>
        <v>4</v>
      </c>
      <c r="C70" s="13">
        <v>40912</v>
      </c>
      <c r="D70" s="14">
        <v>0.83333333333333337</v>
      </c>
      <c r="E70" s="14" t="s">
        <v>132</v>
      </c>
      <c r="F70" s="9" t="s">
        <v>68</v>
      </c>
      <c r="G70" s="9" t="s">
        <v>133</v>
      </c>
      <c r="H70" s="9"/>
      <c r="I70" s="13">
        <f>C70</f>
        <v>40912</v>
      </c>
      <c r="J70" s="14">
        <v>0.875</v>
      </c>
      <c r="K70" s="9" t="s">
        <v>134</v>
      </c>
      <c r="L70" s="9">
        <v>50</v>
      </c>
      <c r="M70" s="14">
        <f>J70-D70</f>
        <v>4.166666666666663E-2</v>
      </c>
      <c r="N70" s="8"/>
      <c r="O70" s="8"/>
      <c r="P70" s="9"/>
      <c r="Q70" s="17"/>
      <c r="R70" s="16"/>
      <c r="S70" s="17"/>
    </row>
    <row r="71" spans="2:19" ht="15.6" x14ac:dyDescent="0.3">
      <c r="B71" s="12">
        <f t="shared" si="0"/>
        <v>5</v>
      </c>
      <c r="C71" s="13">
        <v>40913</v>
      </c>
      <c r="D71" s="14">
        <v>0.25</v>
      </c>
      <c r="E71" s="14" t="s">
        <v>67</v>
      </c>
      <c r="F71" s="9" t="s">
        <v>68</v>
      </c>
      <c r="G71" s="9" t="s">
        <v>69</v>
      </c>
      <c r="H71" s="9" t="s">
        <v>135</v>
      </c>
      <c r="I71" s="13">
        <f t="shared" si="1"/>
        <v>40913</v>
      </c>
      <c r="J71" s="14">
        <v>0.3125</v>
      </c>
      <c r="K71" s="9" t="s">
        <v>136</v>
      </c>
      <c r="L71" s="9">
        <v>25</v>
      </c>
      <c r="M71" s="14">
        <f t="shared" si="4"/>
        <v>6.25E-2</v>
      </c>
      <c r="N71" s="8">
        <f>LOOKUP(G71,'[1]3'!$B$2:$B$143,'[1]3'!$A$2:$A$143)</f>
        <v>5.2</v>
      </c>
      <c r="O71" s="9" t="str">
        <f>LOOKUP(G71,'[1]3'!$B$2:$B$143,'[1]3'!$B$2:$B$143)</f>
        <v>Maršruta apsekošana</v>
      </c>
      <c r="P71" s="9" t="str">
        <f>LOOKUP(G71,'[1]3'!$B$2:$B$143,'[1]3'!$C$2:$C$143)</f>
        <v>km</v>
      </c>
      <c r="Q71" s="15">
        <f>LOOKUP(G71,'[1]3'!$B$2:$B$143,'[1]3'!$D$2:$D$143)</f>
        <v>1</v>
      </c>
      <c r="R71" s="16">
        <v>20</v>
      </c>
      <c r="S71" s="15">
        <f>Q71*R71</f>
        <v>20</v>
      </c>
    </row>
  </sheetData>
  <mergeCells count="5">
    <mergeCell ref="B19:E19"/>
    <mergeCell ref="I9:K9"/>
    <mergeCell ref="I4:K4"/>
    <mergeCell ref="B4:E4"/>
    <mergeCell ref="B9:E9"/>
  </mergeCells>
  <conditionalFormatting sqref="B29:B71">
    <cfRule type="cellIs" dxfId="2" priority="2" stopIfTrue="1" operator="equal">
      <formula>7</formula>
    </cfRule>
    <cfRule type="cellIs" dxfId="1" priority="3" stopIfTrue="1" operator="equal">
      <formula>1</formula>
    </cfRule>
  </conditionalFormatting>
  <conditionalFormatting sqref="G28:G71">
    <cfRule type="expression" dxfId="0" priority="1" stopIfTrue="1">
      <formula>"spuldz"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Lauris Eglītis</dc:creator>
  <cp:lastModifiedBy>Lauris Eglītis</cp:lastModifiedBy>
  <dcterms:created xsi:type="dcterms:W3CDTF">2026-03-21T10:34:16Z</dcterms:created>
  <dcterms:modified xsi:type="dcterms:W3CDTF">2026-03-21T18:27:14Z</dcterms:modified>
</cp:coreProperties>
</file>